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9705" yWindow="6120" windowWidth="9510" windowHeight="6030" activeTab="3"/>
  </bookViews>
  <sheets>
    <sheet name="Приложение 1" sheetId="24" r:id="rId1"/>
    <sheet name="Приложение 2" sheetId="26" r:id="rId2"/>
    <sheet name="Приложение 3" sheetId="14" r:id="rId3"/>
    <sheet name="Приложение 4" sheetId="25" r:id="rId4"/>
    <sheet name="Лист1" sheetId="27" r:id="rId5"/>
  </sheets>
  <definedNames>
    <definedName name="_xlnm._FilterDatabase" localSheetId="1" hidden="1">'Приложение 2'!$A$6:$H$602</definedName>
    <definedName name="_xlnm.Print_Titles" localSheetId="0">'Приложение 1'!$7:$8</definedName>
    <definedName name="_xlnm.Print_Titles" localSheetId="1">'Приложение 2'!$5:$7</definedName>
  </definedNames>
  <calcPr calcId="145621"/>
</workbook>
</file>

<file path=xl/calcChain.xml><?xml version="1.0" encoding="utf-8"?>
<calcChain xmlns="http://schemas.openxmlformats.org/spreadsheetml/2006/main">
  <c r="E114" i="24" l="1"/>
  <c r="D114" i="24"/>
  <c r="F113" i="24"/>
  <c r="F112" i="24"/>
  <c r="E111" i="24"/>
  <c r="F111" i="24" s="1"/>
  <c r="D111" i="24"/>
  <c r="D110" i="24"/>
  <c r="F109" i="24"/>
  <c r="F108" i="24"/>
  <c r="E107" i="24"/>
  <c r="F107" i="24" s="1"/>
  <c r="D107" i="24"/>
  <c r="F106" i="24"/>
  <c r="F105" i="24"/>
  <c r="F104" i="24"/>
  <c r="F103" i="24"/>
  <c r="F102" i="24"/>
  <c r="F101" i="24"/>
  <c r="F100" i="24"/>
  <c r="E99" i="24"/>
  <c r="F99" i="24" s="1"/>
  <c r="D99" i="24"/>
  <c r="F98" i="24"/>
  <c r="F97" i="24"/>
  <c r="F96" i="24"/>
  <c r="F95" i="24"/>
  <c r="D94" i="24"/>
  <c r="F93" i="24"/>
  <c r="F92" i="24"/>
  <c r="F91" i="24"/>
  <c r="F90" i="24"/>
  <c r="E89" i="24"/>
  <c r="F89" i="24" s="1"/>
  <c r="D89" i="24"/>
  <c r="F88" i="24"/>
  <c r="E87" i="24"/>
  <c r="F87" i="24" s="1"/>
  <c r="D87" i="24"/>
  <c r="F86" i="24"/>
  <c r="F85" i="24"/>
  <c r="F84" i="24"/>
  <c r="E83" i="24"/>
  <c r="F83" i="24" s="1"/>
  <c r="D83" i="24"/>
  <c r="D82" i="24"/>
  <c r="F81" i="24"/>
  <c r="E80" i="24"/>
  <c r="D80" i="24"/>
  <c r="D79" i="24" s="1"/>
  <c r="D78" i="24" s="1"/>
  <c r="E76" i="24"/>
  <c r="D76" i="24"/>
  <c r="F75" i="24"/>
  <c r="F72" i="24"/>
  <c r="E70" i="24"/>
  <c r="F70" i="24" s="1"/>
  <c r="D70" i="24"/>
  <c r="F69" i="24"/>
  <c r="E68" i="24"/>
  <c r="F68" i="24" s="1"/>
  <c r="D68" i="24"/>
  <c r="F67" i="24"/>
  <c r="F66" i="24"/>
  <c r="F65" i="24"/>
  <c r="E64" i="24"/>
  <c r="F64" i="24" s="1"/>
  <c r="D64" i="24"/>
  <c r="D63" i="24"/>
  <c r="F62" i="24"/>
  <c r="F61" i="24"/>
  <c r="F60" i="24"/>
  <c r="F59" i="24"/>
  <c r="E58" i="24"/>
  <c r="F58" i="24" s="1"/>
  <c r="D58" i="24"/>
  <c r="F57" i="24"/>
  <c r="F56" i="24"/>
  <c r="F55" i="24"/>
  <c r="F54" i="24"/>
  <c r="E53" i="24"/>
  <c r="D53" i="24"/>
  <c r="F53" i="24" s="1"/>
  <c r="F52" i="24"/>
  <c r="E51" i="24"/>
  <c r="D51" i="24"/>
  <c r="D50" i="24" s="1"/>
  <c r="E50" i="24"/>
  <c r="E47" i="24"/>
  <c r="D47" i="24"/>
  <c r="E45" i="24"/>
  <c r="D45" i="24"/>
  <c r="F44" i="24"/>
  <c r="E43" i="24"/>
  <c r="F43" i="24" s="1"/>
  <c r="D43" i="24"/>
  <c r="F42" i="24"/>
  <c r="E41" i="24"/>
  <c r="F41" i="24" s="1"/>
  <c r="D41" i="24"/>
  <c r="F40" i="24"/>
  <c r="F39" i="24"/>
  <c r="F38" i="24"/>
  <c r="F37" i="24"/>
  <c r="F36" i="24"/>
  <c r="E35" i="24"/>
  <c r="F35" i="24" s="1"/>
  <c r="D35" i="24"/>
  <c r="F33" i="24"/>
  <c r="F32" i="24"/>
  <c r="F31" i="24"/>
  <c r="F30" i="24"/>
  <c r="F29" i="24"/>
  <c r="F28" i="24"/>
  <c r="F27" i="24"/>
  <c r="F26" i="24"/>
  <c r="E25" i="24"/>
  <c r="D25" i="24"/>
  <c r="D24" i="24" s="1"/>
  <c r="E24" i="24"/>
  <c r="F22" i="24"/>
  <c r="F21" i="24"/>
  <c r="F20" i="24"/>
  <c r="E19" i="24"/>
  <c r="F19" i="24" s="1"/>
  <c r="D19" i="24"/>
  <c r="F18" i="24"/>
  <c r="F17" i="24"/>
  <c r="F16" i="24"/>
  <c r="F15" i="24"/>
  <c r="F14" i="24"/>
  <c r="F13" i="24"/>
  <c r="F12" i="24"/>
  <c r="F11" i="24"/>
  <c r="E10" i="24"/>
  <c r="D10" i="24"/>
  <c r="D9" i="24" s="1"/>
  <c r="D117" i="24" s="1"/>
  <c r="F24" i="24" l="1"/>
  <c r="F50" i="24"/>
  <c r="F10" i="24"/>
  <c r="F25" i="24"/>
  <c r="F51" i="24"/>
  <c r="F80" i="24"/>
  <c r="E63" i="24"/>
  <c r="E82" i="24"/>
  <c r="E94" i="24"/>
  <c r="F94" i="24" s="1"/>
  <c r="E110" i="24"/>
  <c r="F110" i="24" s="1"/>
  <c r="F82" i="24" l="1"/>
  <c r="E79" i="24"/>
  <c r="F63" i="24"/>
  <c r="E9" i="24"/>
  <c r="D13" i="27"/>
  <c r="C13" i="27"/>
  <c r="D7" i="27"/>
  <c r="C7" i="27"/>
  <c r="A10" i="14"/>
  <c r="A11" i="14" s="1"/>
  <c r="A12" i="14" s="1"/>
  <c r="A15" i="14" s="1"/>
  <c r="A16" i="14" s="1"/>
  <c r="A17" i="14" s="1"/>
  <c r="A18" i="14" s="1"/>
  <c r="D12" i="14"/>
  <c r="D11" i="14" s="1"/>
  <c r="D9" i="14" s="1"/>
  <c r="E12" i="14"/>
  <c r="E11" i="14" s="1"/>
  <c r="E9" i="14" s="1"/>
  <c r="F9" i="24" l="1"/>
  <c r="F79" i="24"/>
  <c r="E78" i="24"/>
  <c r="F78" i="24" s="1"/>
  <c r="E117" i="24" l="1"/>
  <c r="F117" i="24" s="1"/>
</calcChain>
</file>

<file path=xl/sharedStrings.xml><?xml version="1.0" encoding="utf-8"?>
<sst xmlns="http://schemas.openxmlformats.org/spreadsheetml/2006/main" count="2654" uniqueCount="825">
  <si>
    <t>18210502010021000110</t>
  </si>
  <si>
    <t>18210502020021000110</t>
  </si>
  <si>
    <t>18210503000010000110</t>
  </si>
  <si>
    <t xml:space="preserve">      Единый сельскохозяйственный налог</t>
  </si>
  <si>
    <t>18210503010011000110</t>
  </si>
  <si>
    <t>90111100000000000000</t>
  </si>
  <si>
    <t>Исполнено в рублях</t>
  </si>
  <si>
    <t>00011300000000000000</t>
  </si>
  <si>
    <t>00011301995050000130</t>
  </si>
  <si>
    <t>18210102010011000110</t>
  </si>
  <si>
    <t>18210102020011000110</t>
  </si>
  <si>
    <t>18210102030011000110</t>
  </si>
  <si>
    <t>18210102030013000110</t>
  </si>
  <si>
    <t>18210102040011000110</t>
  </si>
  <si>
    <t>18210502010023000110</t>
  </si>
  <si>
    <t>18210504000020000110</t>
  </si>
  <si>
    <t xml:space="preserve">      Налог, взимаемый в связи с применением патентной системы налогообложения</t>
  </si>
  <si>
    <t>18210504020021000110</t>
  </si>
  <si>
    <t>901 01 06 04 01 05 0000 810</t>
  </si>
  <si>
    <t xml:space="preserve">      ДОХОДЫ ОТ ИСПОЛЬЗОВАНИЯ ИМУЩЕСТВА, НАХОДЯЩЕГОСЯ В ГОСУДАРСТВЕННОЙ И МУНИЦИПАЛЬНОЙ СОБСТВЕННОСТИ</t>
  </si>
  <si>
    <t>90111105010100000120</t>
  </si>
  <si>
    <t>90111105013100000120</t>
  </si>
  <si>
    <t>90111107015050000120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</si>
  <si>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</si>
  <si>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04811200000000000000</t>
  </si>
  <si>
    <t xml:space="preserve">     ПЛАТЕЖИ ПРИ ПОЛЬЗОВАНИИ ПРИРОДНЫМИ РЕСУРСАМИ</t>
  </si>
  <si>
    <t>04811201010016000120</t>
  </si>
  <si>
    <t xml:space="preserve">     Плата за выбросы загрязняющих веществ в атмосферный воздух стационарными объектами</t>
  </si>
  <si>
    <t>04811201020016000120</t>
  </si>
  <si>
    <t xml:space="preserve">     Плата за выбросы загрязняющих веществ в атмосферный воздух передвижными объектами</t>
  </si>
  <si>
    <t>04811201030016000120</t>
  </si>
  <si>
    <t xml:space="preserve">     Плата за выбросы загрязняющих веществ в водные объекты</t>
  </si>
  <si>
    <t>04811201040016000120</t>
  </si>
  <si>
    <t xml:space="preserve">     Плата за размещение отходов производства и потребления</t>
  </si>
  <si>
    <t xml:space="preserve">     ДОХОДЫ ОТ ОКАЗАНИЯ ПЛАТНЫХ УСЛУГ И КОМПЕНСАЦИИ ЗАТРАТ ГОСУДАРСТВА</t>
  </si>
  <si>
    <t>90611301995050001130</t>
  </si>
  <si>
    <t>90611301995050003130</t>
  </si>
  <si>
    <t>90111400000000000000</t>
  </si>
  <si>
    <t xml:space="preserve">    ДОХОДЫ ОТ ПРОДАЖИ МАТЕРИАЛЬНЫХ И НЕМАТЕРИАЛЬНЫХ АКТИВОВ</t>
  </si>
  <si>
    <t>90111406013100000430</t>
  </si>
  <si>
    <t>00011600000000000000</t>
  </si>
  <si>
    <t xml:space="preserve">    ШТРАФЫ, САНКЦИИ,ВОЗМЕЩЕНИЕ УЩЕРБА</t>
  </si>
  <si>
    <t xml:space="preserve">    Прочие поступления от денежных взысканий (штрафов) и иных сумм в возмещение ущерба, зачисляемые в бюджеты муниципальных районов</t>
  </si>
  <si>
    <t>00020000000000000000</t>
  </si>
  <si>
    <t xml:space="preserve">    БЕЗВОЗМЕЗДНЫЕ ПОСТУПЛЕНИЯ</t>
  </si>
  <si>
    <t>00020200000000000000</t>
  </si>
  <si>
    <t xml:space="preserve">     Безвозмездные поступления от других бюджетов бюджетной системы Российской Федерации</t>
  </si>
  <si>
    <t xml:space="preserve">     ДОТАЦИИ БЮДЖЕТАМ СУБЪЕКТОВ РФ И МУНИЦИПАЛЬНЫМ ОБРАЗОВАНИЯМ</t>
  </si>
  <si>
    <t xml:space="preserve">      Дотации бюджетам муниципальных районов на выравнивание бюджетной обеспеченности</t>
  </si>
  <si>
    <t xml:space="preserve">    СУБСИДИИ БЮДЖЕТАМ СУБЪЕКТОВ РОССИЙСКОЙ ФЕДЕРАЦИИ И МУНИЦИПАЛЬНЫХ ОБРАЗОВАНИЙ (МЕЖБЮДЖЕТНЫЕ СУБСИДИИ)</t>
  </si>
  <si>
    <t xml:space="preserve">      Прочие субсидии бюджетам муниципальных районов, в том числе:</t>
  </si>
  <si>
    <t xml:space="preserve">      Субсидии на осуществление мероприятий по организации питания в муниципальных общеобразовательных учреждениях</t>
  </si>
  <si>
    <t xml:space="preserve">     Субсидии на организацию отдыха детей в каникулярное время </t>
  </si>
  <si>
    <t xml:space="preserve">      Физическая культура</t>
  </si>
  <si>
    <t>1101</t>
  </si>
  <si>
    <t>00020203000000000151</t>
  </si>
  <si>
    <t xml:space="preserve">     СУБВЕНЦИИ БЮДЖЕТАМ СУБЪЕКТОВ РФ И МУНИЦИПАЛЬНЫХ ОБРАЗОВАНИЙ</t>
  </si>
  <si>
    <t>в рублях</t>
  </si>
  <si>
    <t xml:space="preserve">      Субвенции бюджетам муниципальных районов на выполнение передаваемых полномочий субъектов РФ, в том числе:</t>
  </si>
  <si>
    <t xml:space="preserve">      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</si>
  <si>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</si>
  <si>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 xml:space="preserve">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t>
  </si>
  <si>
    <t xml:space="preserve">     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</si>
  <si>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 xml:space="preserve">     Субвенции на осуществление государственного полномочия по  созданию административных комиссий</t>
  </si>
  <si>
    <t>00020203999050000151</t>
  </si>
  <si>
    <t xml:space="preserve">      Прочие субвенции бюджетам муниципальных районов, в том числе:</t>
  </si>
  <si>
    <t>90620203999050000151</t>
  </si>
  <si>
    <t>00021900000000000000</t>
  </si>
  <si>
    <t xml:space="preserve">   ВОЗВРАТ ОСТАТКОВ СУБСИДИЙ, СУБВЕНЦИЙ И ИНЫХ МЕЖБЮДЖЕТНЫХ ТРАНСФЕРТОВ, ИМЕЮЩИХ ЦЕЛЕВОЕ НАЗНАЧЕНИЕ, ПРОШЛЫХ ЛЕТ</t>
  </si>
  <si>
    <t>ИТОГО ДОХОДОВ</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</si>
  <si>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</si>
  <si>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</si>
  <si>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</si>
  <si>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</si>
  <si>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</si>
  <si>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</si>
  <si>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</si>
  <si>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</si>
  <si>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</si>
  <si>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</si>
  <si>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МЕЖБЮДЖЕТНЫЕ ТРАНСФЕРТЫ ОБЩЕГО ХАРАКТЕРА БЮДЖЕТАМ СУБЪЕКТОВ РОССИЙСКОЙ ФЕДЕРАЦИИ И МУНИЦИПАЛЬНЫХ ОБРАЗОВАНИЙ</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</si>
  <si>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</si>
  <si>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</si>
  <si>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</si>
  <si>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</si>
  <si>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</si>
  <si>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Исполненено</t>
  </si>
  <si>
    <t>3</t>
  </si>
  <si>
    <t>4</t>
  </si>
  <si>
    <t>5</t>
  </si>
  <si>
    <t xml:space="preserve">Исполнение муниципальных гарантий муниципального района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t>
  </si>
  <si>
    <t>в том числе:</t>
  </si>
  <si>
    <t>Источники внутреннего финансирования дефицита местного бюджета</t>
  </si>
  <si>
    <t>Источники финансирования дефицита местного бюджета</t>
  </si>
  <si>
    <t>901 00 00 00 00 00 0000 000</t>
  </si>
  <si>
    <t>Администрация муниципального образования</t>
  </si>
  <si>
    <t>Наименование раздела, подраздела, целевой статьи или вида расходов</t>
  </si>
  <si>
    <t>Наименование источников внутреннего финансирования бюджета</t>
  </si>
  <si>
    <t>КБК</t>
  </si>
  <si>
    <t xml:space="preserve">Увеличение прочих остатков денежных средств бюджета муниципального района </t>
  </si>
  <si>
    <t>901 01 05 02 01 05 0000 510</t>
  </si>
  <si>
    <t>Уменьшение прочих остатков денежных средств бюджета муниципального района</t>
  </si>
  <si>
    <t>901 01 05 02 01 05 0000 610</t>
  </si>
  <si>
    <t>Возврат бюджетных кредитов, предоставленных юридическим лицам из бюджета муниципального района  в валюте Российской Федерации</t>
  </si>
  <si>
    <t>901 01 06 05 01 05 0000 640</t>
  </si>
  <si>
    <t>Код вида расходов</t>
  </si>
  <si>
    <t>901 01 03 00 00 05 0000 810</t>
  </si>
  <si>
    <t>901 01 03 00 00 05 0000 710</t>
  </si>
  <si>
    <t>Получение кредитов от других бюджетов бюджетной системы Российской Федерации бюджетом мунципального района  в валюте Российской Федерации</t>
  </si>
  <si>
    <t>Погашение бюджетом субъекта Российской Федерации кредитов от других бюджетов бюджетной системы Российской Федерации в валюте Российской Федерации</t>
  </si>
  <si>
    <t>000</t>
  </si>
  <si>
    <t>0100</t>
  </si>
  <si>
    <t>0102</t>
  </si>
  <si>
    <t>0103</t>
  </si>
  <si>
    <t>0104</t>
  </si>
  <si>
    <t>0106</t>
  </si>
  <si>
    <t>0113</t>
  </si>
  <si>
    <t>0300</t>
  </si>
  <si>
    <t>0309</t>
  </si>
  <si>
    <t>0314</t>
  </si>
  <si>
    <t>0400</t>
  </si>
  <si>
    <t>0405</t>
  </si>
  <si>
    <t>0406</t>
  </si>
  <si>
    <t>0408</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</si>
  <si>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</si>
  <si>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</si>
  <si>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</si>
  <si>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</si>
  <si>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</si>
  <si>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</si>
  <si>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</si>
  <si>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</si>
  <si>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</si>
  <si>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</si>
  <si>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</si>
  <si>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</si>
  <si>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</si>
  <si>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</si>
  <si>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</si>
  <si>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</si>
  <si>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</si>
  <si>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</si>
  <si>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</si>
  <si>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</si>
  <si>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</si>
  <si>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</si>
  <si>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</si>
  <si>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</si>
  <si>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</si>
  <si>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</si>
  <si>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</si>
  <si>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</si>
  <si>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Защита населения и территории от последствий чрезвычайных ситуаций природного и техногенного характера, гражданская оборона</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</si>
  <si>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</si>
  <si>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</si>
  <si>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</si>
  <si>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Водные ресурсы</t>
  </si>
  <si>
    <t xml:space="preserve">      Транспорт</t>
  </si>
  <si>
    <t xml:space="preserve">      Дорожное хозяйство, дорожные фонды</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</si>
  <si>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</si>
  <si>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</si>
  <si>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</si>
  <si>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</si>
  <si>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</si>
  <si>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</si>
  <si>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Код классификации доходов бюджета</t>
  </si>
  <si>
    <t>Наименование показателя</t>
  </si>
  <si>
    <t>Исполнено в процентах</t>
  </si>
  <si>
    <t>00010000000000000000</t>
  </si>
  <si>
    <t xml:space="preserve">    НАЛОГОВЫЕ И НЕНАЛОГОВЫЕ ДОХОДЫ</t>
  </si>
  <si>
    <t>18210100000000000000</t>
  </si>
  <si>
    <t xml:space="preserve">    НАЛОГИ НА ПРИБЫЛЬ, ДОХОДЫ</t>
  </si>
  <si>
    <t>18210500000000000000</t>
  </si>
  <si>
    <t xml:space="preserve">      НАЛОГИ НА СОВОКУПНЫЙ ДОХОД</t>
  </si>
  <si>
    <t>18210502000020000110</t>
  </si>
  <si>
    <t xml:space="preserve">      Единый налог на вмененный доход для отдельных видов деятельности</t>
  </si>
  <si>
    <t>120</t>
  </si>
  <si>
    <t>240</t>
  </si>
  <si>
    <t>110</t>
  </si>
  <si>
    <t>850</t>
  </si>
  <si>
    <t>410</t>
  </si>
  <si>
    <t>830</t>
  </si>
  <si>
    <t>360</t>
  </si>
  <si>
    <t>810</t>
  </si>
  <si>
    <t>540</t>
  </si>
  <si>
    <t>310</t>
  </si>
  <si>
    <t>320</t>
  </si>
  <si>
    <t>630</t>
  </si>
  <si>
    <t>330</t>
  </si>
  <si>
    <t>510</t>
  </si>
  <si>
    <t>ВСЕГО РАСХОДОВ:</t>
  </si>
  <si>
    <t>00010300000000000000</t>
  </si>
  <si>
    <t>НАЛОГИ НА ТОВАРЫ (РАБОТЫ, УСЛУГИ), РЕАЛИЗУЕМЫЕ НА ТЕРРИТОРИИ РОССИЙСКОЙ ФЕДЕРАЦИИ</t>
  </si>
  <si>
    <t>10010302230010000110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</si>
  <si>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</si>
  <si>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10010302240010000110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</si>
  <si>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</si>
  <si>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10010302250010000110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</si>
  <si>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</si>
  <si>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10010302260010000110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</si>
  <si>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</si>
  <si>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90111105075050000120</t>
  </si>
  <si>
    <t>90111105075050003120</t>
  </si>
  <si>
    <t>90111105075050004120</t>
  </si>
  <si>
    <t>90111105075050010120</t>
  </si>
  <si>
    <t xml:space="preserve">     Субсидии на выравнивание бюджетной обеспеченности муниципальных районов по реализации ими их отдельных расходных обязательств по вопросам местного значения </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</si>
  <si>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</si>
  <si>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      Резервные фонды</t>
  </si>
  <si>
    <t>0111</t>
  </si>
  <si>
    <t>870</t>
  </si>
  <si>
    <t xml:space="preserve">      Благоустройство</t>
  </si>
  <si>
    <t>0503</t>
  </si>
  <si>
    <t>Наименование категории работников</t>
  </si>
  <si>
    <t>Муниципальные служащие органов местного   
самоуправления муниципального образования 
Камышловский муниципальный район</t>
  </si>
  <si>
    <t>Работники казенных (бюджетных, автономных) учреждений муниципального образования Камышловский муниципальный район, подведомственных органу местного самоуправления</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</si>
  <si>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</si>
  <si>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18210102010012100110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</si>
  <si>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Федерации(пени по соответствующему платежу)</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</si>
  <si>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</si>
  <si>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</si>
  <si>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женежных взысканий (штрафов) по соответствующему платежу согласно законодательству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</si>
  <si>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</si>
  <si>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отмененому)</t>
  </si>
  <si>
    <t>18210502010022100110</t>
  </si>
  <si>
    <t xml:space="preserve">      Единый налог на вмененный доход для отдельных видов деятельности (пени по соответствующему платежу)</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</si>
  <si>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отмененому)</t>
  </si>
  <si>
    <t>18210502020022100110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</si>
  <si>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</si>
  <si>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отмененому)</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</si>
  <si>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</si>
  <si>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муниципальных районов (за исключением земельных участков) (доходы от сдачи в аренду объектов нежилого фонда муниципальных районов, находящихся в казне муниципальных районов и не являющихся памятниками истории, культуры и градостроительства) </t>
  </si>
  <si>
    <t xml:space="preserve">     Доходы от сдачи в аренду имущества, составляющего казну муниципальных районов (за исключением земельных участков) (плата за пользование жилыми помещениями (плата за наем) муниципального жилищного фонда, находящегося в казне муниципальных районов)</t>
  </si>
  <si>
    <t xml:space="preserve">      Доходы от сдачи в аренду имущества, составляющего казну муниципальных районов (за исключением земельных участков) (доходы от сдачи в аренду движимого имущества, находящегося в казне муниципальных районов) </t>
  </si>
  <si>
    <t xml:space="preserve">      Прочие доходы от оказания платных услуг (работ) получателями средств бюджетов муниципальных районов (в части платы за присмотр и уход за детьми, осваивающими образовательные программы дошкольного образования в казенных муниципальных общеобразовательных организациях)</t>
  </si>
  <si>
    <t xml:space="preserve">      Прочие доходы от оказания платных услуг (работ) получателями средств бюджетов муниципальных районов (плата за питание учащихся в казенных муниципальных общеобразовательных школах)  </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</si>
  <si>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</si>
  <si>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 xml:space="preserve">      Субвенции бюджетам муниципальных районов на оплату жилищно-коммунальных услуг отдельным категориям граждан</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</si>
  <si>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</si>
  <si>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Субвенции бюджетам муниципальных районов на предоставление гражданам субсидий на оплату жилого помещения и коммунальных услуг</t>
  </si>
  <si>
    <t>350</t>
  </si>
  <si>
    <t>18210900000000000000</t>
  </si>
  <si>
    <t xml:space="preserve">    ЗАДОЛЖЕННОСТЬ ПО ОТМЕННЫМ НАЛОГАМ,СБОРАМ И ИНЫМ ОБЯЗАТЕЛЬНЫМ ПЛАТЕЖАМ</t>
  </si>
  <si>
    <t>90111690050050000140</t>
  </si>
  <si>
    <t xml:space="preserve">        Непрограммные направления деятельности</t>
  </si>
  <si>
    <t xml:space="preserve">            Глава муниципального образования</t>
  </si>
  <si>
    <t xml:space="preserve">              Расходы на выплаты персоналу государственных (муниципальных) органов</t>
  </si>
  <si>
    <t xml:space="preserve">            Обеспечение деятельности муниципальных органов (центральный аппарат)</t>
  </si>
  <si>
    <t xml:space="preserve">              Иные закупки товаров, работ и услуг для обеспечения государственных (муниципальных) нужд</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</si>
  <si>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</si>
  <si>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</si>
  <si>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Уплата налогов, сборов и иных платежей</t>
  </si>
  <si>
    <t xml:space="preserve">            Руководитель контрольно-счетной палаты муниципального образования и его заместители</t>
  </si>
  <si>
    <t xml:space="preserve">            Резервные фонды местных администраций</t>
  </si>
  <si>
    <t xml:space="preserve">              Резервные средства</t>
  </si>
  <si>
    <t xml:space="preserve">        Муниципальная программа "Устойчивое развитие сельских территорий муниципального образования Камышловский муниципальный район на период 2014-2020годов"</t>
  </si>
  <si>
    <t xml:space="preserve">          Подпрограмма 5 "Улучшение жилищных условий граждан, проживающих в сельской местности, в том числе молодых семей и молодых специалистов, проживающих и работающих в сельской местности на территории МО Камышловский муниципальный район"</t>
  </si>
  <si>
    <t xml:space="preserve">        Муниципальная программа "Повышение эффективности деятельности органов местного самоуправления муниципального образования Камышловский муниципальный район на 2014-2020годы"</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</si>
  <si>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</si>
  <si>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Проведение социологических исследований с целью выяснения уровня удовлетворенности  населения  Камышловского муниципального район деятельностью органов местного самоуправления района</t>
  </si>
  <si>
    <t xml:space="preserve">            Осуществление подготовки, переподготовки и повышения квалификации муниципальных служащих</t>
  </si>
  <si>
    <t xml:space="preserve">            Проведение мероприятий, посвященных празднованию Дня местного самоуправления в  Камышловском муниципальном районе</t>
  </si>
  <si>
    <t xml:space="preserve">            Подготовка и проведение мероприятий, посвященных Дню муниципального образования Камышловский муниципальный район</t>
  </si>
  <si>
    <t xml:space="preserve">              Иные выплаты населению</t>
  </si>
  <si>
    <t xml:space="preserve">            Изготовление бланков "Почетная грамота главы Камышловского муниципального района", "Благодарственное письмо главы Камышловского муниципального района", а также иной печатной, флажной и сувенирной продукции с использованием официальной символики муниципального образования</t>
  </si>
  <si>
    <t xml:space="preserve">            Изготовление бланков документов (постановления, распоряжения, лист согласования и т.д.) журналов регистрации и учета для организации делопроизводства в администрации района</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</si>
  <si>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</si>
  <si>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 Свердловской области"</t>
  </si>
  <si>
    <t xml:space="preserve">            Издание книги, посвященной истории Камышловского района</t>
  </si>
  <si>
    <t xml:space="preserve">            Предоставление субсидии в целях возмещения затрат по официальному опубликованию муниципальных правовых актов и иной официальной информации органов местного самоуправления муниципального образования Камышловский муниципальный район</t>
  </si>
  <si>
    <t xml:space="preserve">            Содержание муниципального казенного учреждения Камышловского муниципального района "Эксплуатационно-хозяйственная организация" (в части прочих нужд)</t>
  </si>
  <si>
    <t xml:space="preserve">              Расходы на выплаты персоналу казенных учреждений</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</si>
  <si>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t>
  </si>
  <si>
    <t xml:space="preserve">        Муниципальная программа "Повышение эффективности управления муниципальной собственностью на территории муниципального образования Камышловский муниципальный район на 2014-2020годы"</t>
  </si>
  <si>
    <t xml:space="preserve">            Приобретение помещений в здании расположенного по адресу:Свердловская область, г.Камышлов, ул.Гагарина,1а</t>
  </si>
  <si>
    <t xml:space="preserve">            Проведение технической инвентаризации муниципального недвижимого имущества, подготовка технической документации</t>
  </si>
  <si>
    <t xml:space="preserve">            Организация проведение работ по межеванию земельных участков</t>
  </si>
  <si>
    <t xml:space="preserve">            Расходы и ремонты на содержание объектов муниципальной собственности, находящихся в казне муниципального образования Камышловский муниципальный район</t>
  </si>
  <si>
    <t xml:space="preserve">            Оценка рыночной стоимости муниципального имущества для передачи в аренду</t>
  </si>
  <si>
    <t xml:space="preserve">              Иные межбюджетные трансферты</t>
  </si>
  <si>
    <t xml:space="preserve">        Муниципальная программа "Обеспечение общественной безопасности на территории МО Камышловский муниципальный район на 2014-2020годы"</t>
  </si>
  <si>
    <t xml:space="preserve">          Подпрограмма 3 "Профилактика правонарушений на территории МО Камышловский муниципальный район на 2014-2020годы"</t>
  </si>
  <si>
    <t xml:space="preserve">            Осуществление государственного полномочия Свердловской области по определению перечня должностных лиц уполномоченным составлять протоколы об административных правонарушениях, предусмотренных законом Свердловской области  за счет областного бюджета</t>
  </si>
  <si>
    <t xml:space="preserve">            Осуществление государственного полномочия Свердловской области по созданию административных комиссий  за счет областного бюджета</t>
  </si>
  <si>
    <t xml:space="preserve">          Подпрограмма 1 "Обеспечение мероприятий по гражданской обороне, предупреждению и ликвидации последствий ЧС и стихийных бедствий природного и техногенного характера, безопасности  людей на территории МО Камышловский муниципальный район на 2014-2020годы"</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</si>
  <si>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</si>
  <si>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Развитие пунктов временного размещения и приемных пунктов, подготовка загородной зоны для работы в особый период</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</si>
  <si>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</si>
  <si>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</si>
  <si>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</si>
  <si>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</si>
  <si>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</si>
  <si>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 xml:space="preserve">          Подпрограмма 2 "Противодействие экстремизму и профилактика терроризма на территории МО Камышловский муниципальный района 2014-2020годы"</t>
  </si>
  <si>
    <t xml:space="preserve">          Подпрограмма 1 "Создание условий для развития сельскохозяйственного производства, расширения рынка сельскохозяйственной продукции, сырья и продовольствия"</t>
  </si>
  <si>
    <t xml:space="preserve">            Организация, проведение и подведение итогов конкурса  на лучшую организацию закупок молока</t>
  </si>
  <si>
    <t xml:space="preserve">              Премии и гранты</t>
  </si>
  <si>
    <t xml:space="preserve">            Организация и проведение районного конкурса "Лучшее личное подсобное хозяйство Камышловского района" и "Лучшее крестьянское (фермерское) хозяйство"</t>
  </si>
  <si>
    <t xml:space="preserve">            Субсидирование затрат по  закупу сельскохозяйственной продукции у населения Камышловского района</t>
  </si>
  <si>
    <t xml:space="preserve">            Субсидирование  части затрат по приобретению комбикорма на содержание коров в  личных подсобных хозяйствах</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</si>
  <si>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</si>
  <si>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</si>
  <si>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</si>
  <si>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Подпрограмма 4 "Развитие транспортного комплекса в муниципальном образовании Камышловский муниципальный район"</t>
  </si>
  <si>
    <t xml:space="preserve">            Выполнение работ по содержанию автомобильных дорог общего пользования местного значения</t>
  </si>
  <si>
    <t xml:space="preserve">        Муниципальная программа "Создание условий для устойчивого развития реального сектора экономики муниципального образования Камышловский муниципальный район  на 2013-2020годы"</t>
  </si>
  <si>
    <t xml:space="preserve">          Подпрограмма1 "Повышение инвестиционной привлекательности МО Камышловский муниципальный район"</t>
  </si>
  <si>
    <t xml:space="preserve">            Наружная реклама и реклама в средствах массовой информации инвестиционно привлекательного потенциала МО Камышловский муниципальный район</t>
  </si>
  <si>
    <t xml:space="preserve">          Подпрограмма 2 "Развитие субъектов малого и среднего предпринимательства"</t>
  </si>
  <si>
    <t xml:space="preserve">            Субсидирование части затрат на уплату процентов по кредитам, полученным в кредитных организациях субъектами МСП - производителями товаров, работ и услуг,  на финансирование проектов, отобранных на конкурсной основе</t>
  </si>
  <si>
    <t xml:space="preserve">            Субсидирование части затрат  начинающих субъектов  малого и среднего предпринимательства на создание и развитие  бизнеса в  приоритетных для МО видах деятельности</t>
  </si>
  <si>
    <t xml:space="preserve">            Компенсация затрат, произведенных и документально подтвержденных организациями, образующими инфраструктуру поддержки предпринимательской деятельности, на оплату  консультационных услуг</t>
  </si>
  <si>
    <t xml:space="preserve">            Организация и проведение Дня российского предпринимательства</t>
  </si>
  <si>
    <t xml:space="preserve">            Проведение  конкурса на звание "Лучший  предприниматель года", конкурса "Лучшее предприятие  торговли и  общественного питания" Проведение муниципального этапа конкурса "Молодой предприниматель"
</t>
  </si>
  <si>
    <t xml:space="preserve">          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 на период 2014-2020 годов"</t>
  </si>
  <si>
    <t xml:space="preserve">            Организация и проведение профессиональных праздников</t>
  </si>
  <si>
    <t xml:space="preserve">          Подпрограмма 3 "Развитие жилищно-коммунального хозяйства и повышение энергетической эффективности"</t>
  </si>
  <si>
    <t xml:space="preserve">            Межбюджетные трансферты бюджетам сельских поселений на разработку и реализацию инвестиционных проектов</t>
  </si>
  <si>
    <t xml:space="preserve">            Межбюджетные трансферты бюджетам муниципальных образований сельских поселений на замену ветких коммунальных сетей</t>
  </si>
  <si>
    <t xml:space="preserve">          Подпрограмма 6 "Восстановление и развитие объектов внешнего благоустройства"</t>
  </si>
  <si>
    <t xml:space="preserve">            Предоставление межбюджетных трансфертов, призерам конкурса на звание "Самый благоустроенный населенный пункт Камышловского района"</t>
  </si>
  <si>
    <t xml:space="preserve">              Бюджетные инвестиции</t>
  </si>
  <si>
    <t xml:space="preserve">        Муниципальная программа "Развитие системы образования муниципального образования Камышловский муниципальный район на период 2014-2020годы"</t>
  </si>
  <si>
    <t xml:space="preserve">          Подпрограмма 1 "Развитие системы дошкольного образования в муниципальном образовании Камышловский муниципальный район"</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</si>
  <si>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</si>
  <si>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</si>
  <si>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</si>
  <si>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Исполнение судебных актов</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</si>
  <si>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</si>
  <si>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капитального, текущего ремонта зданий, сооружений, помещений)</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</si>
  <si>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</si>
  <si>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Подпрограмма 2 "Развитие системы общего образования в муниципальном образовании Камышловский муниципальный район"</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</si>
  <si>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</si>
  <si>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</si>
  <si>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</si>
  <si>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</si>
  <si>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</si>
  <si>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капитального,  текущего ремонта зданий, сооружений, помещений)</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</si>
  <si>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</si>
  <si>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Муниципальная программа "Развитие культуры, молодежной политики и спорта на территории муниципального образования Камышловский муниципальный район на 2014-2020годы"</t>
  </si>
  <si>
    <t xml:space="preserve">          Подпрограмма 2 "Развитие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</si>
  <si>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</si>
  <si>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Организация деятельности учреждений дополнительного образования</t>
  </si>
  <si>
    <t xml:space="preserve">            Мероприятия по укреплению материально-технической базы муниципальных учреждений дополнительного образования</t>
  </si>
  <si>
    <t xml:space="preserve">          Подпрограмма 3 "Развитие системы отдыха и оздоровление детей в муниципальном образовании Камышловский муниципальный район"</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</si>
  <si>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</si>
  <si>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</si>
  <si>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</si>
  <si>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 xml:space="preserve">            Организация отдыха детей в каникулярное время за счет областного бюджета</t>
  </si>
  <si>
    <t xml:space="preserve">          Подпрограмма 4 "Патриотическое воспитание граждан в муниципальном образовании Камышловский муниципальный район"</t>
  </si>
  <si>
    <t xml:space="preserve">            Организация мероприятий по капитальному ремонту и реконструкции военно-спортивных полос и стрелковых тиров в общеобразовательных организациях</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</si>
  <si>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</si>
  <si>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</si>
  <si>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</si>
  <si>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Обеспечение деятельности структурных подразделений муниципальных учреждений по работе с молодежью (подростково-молодежный клуб)</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</si>
  <si>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</si>
  <si>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</si>
  <si>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Организация и проведение 5-дневных учебных сборов по начальной военной подготовке для допризывной молодежи</t>
  </si>
  <si>
    <t xml:space="preserve">            Организация и проведение военно-спортивных игр, предусмотренных Спартакиадой допризывников ОУ Камышловского района, участие в оборонно-спортивных оздоровительных лагерях на территории Свердловской области</t>
  </si>
  <si>
    <t xml:space="preserve">          Подпрограмма 5 " Обеспечение реализации муниципальной программы "Развитие системы образования в муниципальном образовании Камышловский муниципальный район на 2014-2020 годы"</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</si>
  <si>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</si>
  <si>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</si>
  <si>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 xml:space="preserve">          Подпрограмма 1 "Развитие культуры и искусства"</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</si>
  <si>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</si>
  <si>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</si>
  <si>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</si>
  <si>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</si>
  <si>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</si>
  <si>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</si>
  <si>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Подпрограмма 7 "Обеспечивающая подпрограмма"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</si>
  <si>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</si>
  <si>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Доплаты к пенсиям муниципальных служащих</t>
  </si>
  <si>
    <t xml:space="preserve">              Публичные нормативные социальные выплаты гражданам</t>
  </si>
  <si>
    <t xml:space="preserve">            Предоставление социальных выплат гражданам, проживающим в сельской местности на строительство (приобретение) жилья</t>
  </si>
  <si>
    <t xml:space="preserve">              Социальные выплаты гражданам, кроме публичных нормативных социальных выплат</t>
  </si>
  <si>
    <t xml:space="preserve">            Предоставление социальных выплат молодым семьям (молодым специалистам), проживающим и работающим в сельской местности на строительство (приобретение) жилья</t>
  </si>
  <si>
    <t xml:space="preserve">          Подпрограмма 6 "Обеспечение жильем молодых семей МО Камышловский муниципальный район"</t>
  </si>
  <si>
    <t xml:space="preserve">            Предоставление социальных выплат молодым семьям на условиях софинансирования</t>
  </si>
  <si>
    <t xml:space="preserve">        Муниципальная программа "Дополнительные меры социальной поддержки населения в муниципальном образовании  Камышловский муниципальный район на 2014-2020годы"</t>
  </si>
  <si>
    <t xml:space="preserve">            Оказание материальной помощи различным категориям граждан и социальная поддержка граждан пожилого возраста</t>
  </si>
  <si>
    <t xml:space="preserve">            Организация и проведение церемонии награждения лучших благотворителей года</t>
  </si>
  <si>
    <t xml:space="preserve">            Содействие общественным организациям в проведении социально-значимых мероприятий</t>
  </si>
  <si>
    <t xml:space="preserve">              Субсидии некоммерческим организациям (за исключением государственных (муниципальных) учреждений)</t>
  </si>
  <si>
    <t xml:space="preserve">            Выплаты почетным гражданам Камышловского муниципального района</t>
  </si>
  <si>
    <t xml:space="preserve">              Публичные нормативные выплаты гражданам несоциального характера</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</si>
  <si>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</si>
  <si>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</si>
  <si>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Муниципальная программа "Управление муниципальными финансами муниципального образования Камышловский муниципальный район до 2020 года"</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</si>
  <si>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</si>
  <si>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</si>
  <si>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</si>
  <si>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Предоставление дотаций бюджетам поселений на выравнивание бюджетной обеспеченности  за счет областного бюджета</t>
  </si>
  <si>
    <t xml:space="preserve">            Предоставление межбюджетных трансфертов сельским поселениям на осуществление первичного воинского учета на территориях, где отсутствуют военные комиссариаты  за счет федерального бюджета</t>
  </si>
  <si>
    <t xml:space="preserve">            Предоставление прочих межбюджетных трансфертов на выравнивание бюджетной обеспеченности поселений</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</si>
  <si>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 в том числе:</t>
  </si>
  <si>
    <t xml:space="preserve">     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</si>
  <si>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0000000000</t>
  </si>
  <si>
    <t>7000000000</t>
  </si>
  <si>
    <t>7000111000</t>
  </si>
  <si>
    <t>7000211000</t>
  </si>
  <si>
    <t>7000311000</t>
  </si>
  <si>
    <t>7000411000</t>
  </si>
  <si>
    <t>7000511000</t>
  </si>
  <si>
    <t>7000610000</t>
  </si>
  <si>
    <t>0500000000</t>
  </si>
  <si>
    <t>0500110000</t>
  </si>
  <si>
    <t>0500210000</t>
  </si>
  <si>
    <t>0500311000</t>
  </si>
  <si>
    <t>0500410000</t>
  </si>
  <si>
    <t>0500510000</t>
  </si>
  <si>
    <t>0500611000</t>
  </si>
  <si>
    <t>0500710000</t>
  </si>
  <si>
    <t>0500811000</t>
  </si>
  <si>
    <t>0500910000</t>
  </si>
  <si>
    <t xml:space="preserve">            Подготовка и проведение праздничного мероприятия посвященного Дню пожилого человека для ветеранов органов местного самоуправления района</t>
  </si>
  <si>
    <t>0501010000</t>
  </si>
  <si>
    <t xml:space="preserve">            Разработка, модернизация и поддержание в актуальном состоянии официального сайта администрации Камышловского муниципального района, оплата расходов на услуги хостинга и предоставления доменных имен и приобретение программного обеспечения для  официального сайта администрации.</t>
  </si>
  <si>
    <t>0501111000</t>
  </si>
  <si>
    <t>0501210000</t>
  </si>
  <si>
    <t>0501310000</t>
  </si>
  <si>
    <t xml:space="preserve">              Субсидии юридическим лицам (кроме некоммерческих организаций), индивидуальным предпринимателям, физическим лицам -производителям товаров, работ, услуг</t>
  </si>
  <si>
    <t xml:space="preserve">            Оказание услуг по изготовлению и размещению информационных материалов о деятельности органов местного самоуправления муниципального образования Камышловский муниципальный район  в электронном  СМИ (телевидение), действующем на территории Камышловского муниципального района</t>
  </si>
  <si>
    <t>0501410000</t>
  </si>
  <si>
    <t>0501510000</t>
  </si>
  <si>
    <t>0501610000</t>
  </si>
  <si>
    <t xml:space="preserve">            Приобретение. установка и сопровождение программного продукта для организации электронного документооборота "1С:Документооборот 8 ПРОФ" в администрации муниципального образования Камышловский муниципальный район</t>
  </si>
  <si>
    <t>0501710000</t>
  </si>
  <si>
    <t>0501846100</t>
  </si>
  <si>
    <t>0600000000</t>
  </si>
  <si>
    <t>0600110000</t>
  </si>
  <si>
    <t>0600210000</t>
  </si>
  <si>
    <t>0600310000</t>
  </si>
  <si>
    <t>0600410000</t>
  </si>
  <si>
    <t>0600510000</t>
  </si>
  <si>
    <t>0700000000</t>
  </si>
  <si>
    <t>0730641100</t>
  </si>
  <si>
    <t>0730741200</t>
  </si>
  <si>
    <t>0710110000</t>
  </si>
  <si>
    <t>0710310000</t>
  </si>
  <si>
    <t>0710410000</t>
  </si>
  <si>
    <t>0710510000</t>
  </si>
  <si>
    <t>0710610000</t>
  </si>
  <si>
    <t>0711110000</t>
  </si>
  <si>
    <t>0711210000</t>
  </si>
  <si>
    <t xml:space="preserve">            Проведение конкурса социальных проектов среди образовательных учреждений и учреждений культуры сельских поселений, на тему профилактики экстремизма и вопросов,  посвященных содружеству и взаимодействию   людей разных национальностей и вероисповедания</t>
  </si>
  <si>
    <t>0720110000</t>
  </si>
  <si>
    <t xml:space="preserve">            Демонстрация пропагандистских фильмов направленных на предотвращение создания и развития экстремистских ситуаций</t>
  </si>
  <si>
    <t>0720210000</t>
  </si>
  <si>
    <t xml:space="preserve">            Организация проведения флешмоба, развлекательных программ и  творческих конкурсов  в период проведения культурно-массовых мероприятий на территории сельских поселений</t>
  </si>
  <si>
    <t>0720310000</t>
  </si>
  <si>
    <t xml:space="preserve">            Приобретение и изготовление  комплекта информационно-справочных материалов для образовательных учреждений сельских поселений, входящих в состав муниципального образования Камышловский муниципальный район, включающего в себя учебно-методические пособия направленные на укрепление положительных представлений о многонациональности и многоконфессиональности России, и предназначенного для информирования о культуре, обычаях, традициях, языках представителей различных национальностей.</t>
  </si>
  <si>
    <t>0720410000</t>
  </si>
  <si>
    <t xml:space="preserve">            Организация и проведение творческих проектов, мероприятий, бесед, круглых столов для разных возрастных групп учащихся общеобразовательных учреждений сельских поселений, входящих в состав муниципального образования Камышловский муниципальный район, направленных на распространение и укрепление культуры мира, продвижение идеалов взаимопонимания, терпимости, межнациональной солидарности, информирование о многообразии национальных культур</t>
  </si>
  <si>
    <t>0720510000</t>
  </si>
  <si>
    <t xml:space="preserve">            Подготовка и проведение мероприятий, приуроченных к Международному дню толерантности (16 ноября )</t>
  </si>
  <si>
    <t>0720610000</t>
  </si>
  <si>
    <t xml:space="preserve">            Проведение конкурса творческих работ  и социальных проектов в общеобразовательных учреждениях  и учреждениях культуры на тему профилактики наркомании, профилактики правонарушений, дорожно-транспортной безопасности (стихи, сочинения, рисунки, плакаты, видео презентации)</t>
  </si>
  <si>
    <t>0730110000</t>
  </si>
  <si>
    <t xml:space="preserve">            Размещение социальной рекламы в общественном транспорте, в местах массового скопления людей по вопросам профилактики безнадзорности , правонарушений, наркомании и алкоголизма  (плакаты, растяжки, листовки, реклама и др.)</t>
  </si>
  <si>
    <t>0730210000</t>
  </si>
  <si>
    <t xml:space="preserve">            Организация проведения в муниципальных общеобразовательных учреждениях, учреждениях культуры лекционных обучений и  профилактических бесед, направленных на профилактику безнадзорности, преступлений и иных правонарушений с приглашением преподавателей,  лектора</t>
  </si>
  <si>
    <t>0730310000</t>
  </si>
  <si>
    <t xml:space="preserve">            Проведение конкурса среди классных руководителей образовательных учреждений сельских поселений  на личную методическую разработку мероприятий по воспитанию правовой культуры обучающихся, направленных на профилактику преступности и иных правонарушений</t>
  </si>
  <si>
    <t>0730410000</t>
  </si>
  <si>
    <t xml:space="preserve">            Трансляция пропагандистских роликов и фильмов в период оздоровительных компаний в образовательных учреждениях сельских поселений, о профилактике правонарушений, о вреде алкоголизма и наркомании</t>
  </si>
  <si>
    <t>0730510000</t>
  </si>
  <si>
    <t xml:space="preserve">            Приобретение и использование  квадрокоптера в период проведения культурно-массовых мероприятий  для профилактики правонарушений и иных противоправных действий</t>
  </si>
  <si>
    <t>0730610000</t>
  </si>
  <si>
    <t xml:space="preserve">            Проведение мероприятий направленных на активизацию борьбы с пьянством, алкоголизмом, наркоманией, преступностью на территории Камышловского района</t>
  </si>
  <si>
    <t>0730710000</t>
  </si>
  <si>
    <t xml:space="preserve">            Приобретение компьютерной техники для участковых уполномоченных  МО Камышловский муниципальный район</t>
  </si>
  <si>
    <t>0730810000</t>
  </si>
  <si>
    <t>0200000000</t>
  </si>
  <si>
    <t>0210110000</t>
  </si>
  <si>
    <t>0210210000</t>
  </si>
  <si>
    <t>0210310000</t>
  </si>
  <si>
    <t>0210410000</t>
  </si>
  <si>
    <t>0210510000</t>
  </si>
  <si>
    <t>0210610000</t>
  </si>
  <si>
    <t xml:space="preserve">            Субсидирование малых форм хозяйствования на селе с целью расширения производства сельскохозяйственной продукции</t>
  </si>
  <si>
    <t>0210710000</t>
  </si>
  <si>
    <t xml:space="preserve">            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</si>
  <si>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7001142П00</t>
  </si>
  <si>
    <t>0710710000</t>
  </si>
  <si>
    <t>0240212402</t>
  </si>
  <si>
    <t>0240110000</t>
  </si>
  <si>
    <t>0240312403</t>
  </si>
  <si>
    <t>0100000000</t>
  </si>
  <si>
    <t>0110310000</t>
  </si>
  <si>
    <t>0120110000</t>
  </si>
  <si>
    <t>0120210000</t>
  </si>
  <si>
    <t>0120310000</t>
  </si>
  <si>
    <t>0120510000</t>
  </si>
  <si>
    <t>0120610000</t>
  </si>
  <si>
    <t xml:space="preserve">            Субсидирование субъектов малого  и среднего предпринимательства на компенсацию затрат, связанное  с приобретением оборудования в целях  создания и (или) развития и (или) модернизации производства товаров (работ, услуг)</t>
  </si>
  <si>
    <t>0120710000</t>
  </si>
  <si>
    <t>0220210000</t>
  </si>
  <si>
    <t>0600716007</t>
  </si>
  <si>
    <t>0230112301</t>
  </si>
  <si>
    <t>0230212302</t>
  </si>
  <si>
    <t>0260112601</t>
  </si>
  <si>
    <t>0300000000</t>
  </si>
  <si>
    <t>0310110000</t>
  </si>
  <si>
    <t>0310210000</t>
  </si>
  <si>
    <t>0310310000</t>
  </si>
  <si>
    <t>0310410000</t>
  </si>
  <si>
    <t>0310510000</t>
  </si>
  <si>
    <t>0310710000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</si>
  <si>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</si>
  <si>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0310845110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</si>
  <si>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</si>
  <si>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0310945120</t>
  </si>
  <si>
    <t>0320110000</t>
  </si>
  <si>
    <t>0320210000</t>
  </si>
  <si>
    <t>0320310000</t>
  </si>
  <si>
    <t>0320410000</t>
  </si>
  <si>
    <t>0320510000</t>
  </si>
  <si>
    <t>0320610000</t>
  </si>
  <si>
    <t>0320810000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</si>
  <si>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</si>
  <si>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0321145310</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</si>
  <si>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</si>
  <si>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0321245320</t>
  </si>
  <si>
    <t>0321345400</t>
  </si>
  <si>
    <t xml:space="preserve">            Обеспечение мероприятий по оборудованию спортивных площадок в муниципальных общеобразовательных организациях</t>
  </si>
  <si>
    <t>03214S5Ш00</t>
  </si>
  <si>
    <t xml:space="preserve">            Оснащение оборудованием и инвентнарем  муниципальных учреждений, занимающихся патриотическим воспитанием граждан</t>
  </si>
  <si>
    <t>0340210000</t>
  </si>
  <si>
    <t>0400000000</t>
  </si>
  <si>
    <t>0420110000</t>
  </si>
  <si>
    <t>0420210000</t>
  </si>
  <si>
    <t>0420310000</t>
  </si>
  <si>
    <t>0330110000</t>
  </si>
  <si>
    <t>0330210000</t>
  </si>
  <si>
    <t>0330310000</t>
  </si>
  <si>
    <t>0330445600</t>
  </si>
  <si>
    <t>0340110000</t>
  </si>
  <si>
    <t>0340310000</t>
  </si>
  <si>
    <t>0430110000</t>
  </si>
  <si>
    <t>0430210000</t>
  </si>
  <si>
    <t>0450410000</t>
  </si>
  <si>
    <t>0450510000</t>
  </si>
  <si>
    <t>0350110000</t>
  </si>
  <si>
    <t>0350210000</t>
  </si>
  <si>
    <t>0410210000</t>
  </si>
  <si>
    <t>0410310000</t>
  </si>
  <si>
    <t>0410410000</t>
  </si>
  <si>
    <t>0410510000</t>
  </si>
  <si>
    <t>0410610000</t>
  </si>
  <si>
    <t>0410710000</t>
  </si>
  <si>
    <t>0470110000</t>
  </si>
  <si>
    <t>7000810000</t>
  </si>
  <si>
    <t>0800000000</t>
  </si>
  <si>
    <t>0800110000</t>
  </si>
  <si>
    <t>0800210000</t>
  </si>
  <si>
    <t>0800310000</t>
  </si>
  <si>
    <t xml:space="preserve">            Поздравление граждан  и семей (в том числе многодетных и замещающих семей) в Днем Победы в Великой Отечественной войне 1941-1945 г.г.,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</si>
  <si>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0800410000</t>
  </si>
  <si>
    <t xml:space="preserve">            Информирование населения о реализуемых в рамках муниципальной программы мероприятиях</t>
  </si>
  <si>
    <t>0800510000</t>
  </si>
  <si>
    <t>0800649100</t>
  </si>
  <si>
    <t>0800649200</t>
  </si>
  <si>
    <t>0800652500</t>
  </si>
  <si>
    <t>7000910000</t>
  </si>
  <si>
    <t>0440210000</t>
  </si>
  <si>
    <t>0440110000</t>
  </si>
  <si>
    <t xml:space="preserve">            Строительство (размещение) типовых спортивных сооружений (площадок)</t>
  </si>
  <si>
    <t>0440310000</t>
  </si>
  <si>
    <t xml:space="preserve">            Строительство и реконструкция объектов муниципальной собственности физической культуры и массового спорта за счет средств областного бюджета</t>
  </si>
  <si>
    <t>0440348100</t>
  </si>
  <si>
    <t xml:space="preserve">            Строительство и реконструкция объектов муниципальной собственности физической культуры и массового спорта</t>
  </si>
  <si>
    <t>04403S8100</t>
  </si>
  <si>
    <t>0900000000</t>
  </si>
  <si>
    <t>0910110000</t>
  </si>
  <si>
    <t>0910340300</t>
  </si>
  <si>
    <t>0730851180</t>
  </si>
  <si>
    <t>0910210000</t>
  </si>
  <si>
    <t>0730000000</t>
  </si>
  <si>
    <t>0710000000</t>
  </si>
  <si>
    <t>0720000000</t>
  </si>
  <si>
    <t>0210000000</t>
  </si>
  <si>
    <t>0240000000</t>
  </si>
  <si>
    <t>0110000000</t>
  </si>
  <si>
    <t>0120000000</t>
  </si>
  <si>
    <t>0220000000</t>
  </si>
  <si>
    <t>0230000000</t>
  </si>
  <si>
    <t>0260000000</t>
  </si>
  <si>
    <t>0250000000</t>
  </si>
  <si>
    <t>0310000000</t>
  </si>
  <si>
    <t>0320000000</t>
  </si>
  <si>
    <t>0340000000</t>
  </si>
  <si>
    <t>0420000000</t>
  </si>
  <si>
    <t>0330000000</t>
  </si>
  <si>
    <t>0430000000</t>
  </si>
  <si>
    <t>0450000000</t>
  </si>
  <si>
    <t>0350000000</t>
  </si>
  <si>
    <t>0410000000</t>
  </si>
  <si>
    <t>0470000000</t>
  </si>
  <si>
    <t>0460000000</t>
  </si>
  <si>
    <t xml:space="preserve">          Подпрограмма 8 "Предоставление  региональной поддержки  молодым семьям Камышловского муниципального района  на улучшение жилищных условий"</t>
  </si>
  <si>
    <t>0480000000</t>
  </si>
  <si>
    <t xml:space="preserve">          Подпрограмма 4 "Развитие физической культуры, спорта и туризма "</t>
  </si>
  <si>
    <t>0440000000</t>
  </si>
  <si>
    <t>0910000000</t>
  </si>
  <si>
    <t>18210501000010000110</t>
  </si>
  <si>
    <t xml:space="preserve">   Налог, взимаемый в связи с применением упрощенной системы налогообложения</t>
  </si>
  <si>
    <t>18210501011011000110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</si>
  <si>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</si>
  <si>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18210501011012100110</t>
  </si>
  <si>
    <t xml:space="preserve">  Налог, взимаемый с налогоплательщиков, выбравших в качестве объекта налогообложения доходы (сумма платежа (пени по соответствующему платежу)</t>
  </si>
  <si>
    <t>18210501011013000110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</si>
  <si>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</si>
  <si>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18210501012011000110</t>
  </si>
  <si>
    <t xml:space="preserve">  Налог, взимаемый с налогоплательщиков, выбравших в качестве объекта налогообложения доходы(за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</si>
  <si>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18210501021011000110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</si>
  <si>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</si>
  <si>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18210501021012100110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</si>
  <si>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</si>
  <si>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18210501021013000110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</si>
  <si>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 </t>
  </si>
  <si>
    <t>18210501050011000110</t>
  </si>
  <si>
    <t xml:space="preserve">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</si>
  <si>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18210501050012100110</t>
  </si>
  <si>
    <t xml:space="preserve">  Минимальный налог, зачисляемый в бюджеты субъектов Российской Федерации  (пени по соответствующему платежу)</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</si>
  <si>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</si>
  <si>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 xml:space="preserve">      Налог, взимаемый в связи с применением патентной системы налогообложения (сумма платежа (перерасчеты, недоимка и задолженность по соответствующему платежу, в том числе по отмененому)</t>
  </si>
  <si>
    <t>18211603010016000140</t>
  </si>
  <si>
    <t xml:space="preserve">    Денежные взыскания (штрафы) за нарушение законодательства о налогах и сборах</t>
  </si>
  <si>
    <t xml:space="preserve">     Субсидии на строительство и реконструкцию объектов муниципальной собственности физической культуры и массового спорта(ОБ)</t>
  </si>
  <si>
    <t xml:space="preserve">     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t>
  </si>
  <si>
    <t>в процентах к сумме средств, отраженных в графе 7</t>
  </si>
  <si>
    <t xml:space="preserve">            Бюджетные инвестиции в объекты капитального строительства</t>
  </si>
  <si>
    <t>0230410000</t>
  </si>
  <si>
    <t xml:space="preserve">            Создание в общеобразовательных организациях, расположенных в сельской местности, условий для занятий физической культурой и спортом</t>
  </si>
  <si>
    <t xml:space="preserve">            Приобретение оборудования и инвентаря для муниципальных учреждений занимающихся патриотическим воспитанием и допризывной подготовкой молодежи к военной службе</t>
  </si>
  <si>
    <t>04501S8400</t>
  </si>
  <si>
    <t>04506S8400</t>
  </si>
  <si>
    <t>02501L0180</t>
  </si>
  <si>
    <t>02502L0180</t>
  </si>
  <si>
    <t xml:space="preserve">            Ремонт зданий и помещений, в которых размещаются  муниципальные учреждения физической культуры, спорта и их филиалы (ФОК)</t>
  </si>
  <si>
    <t>0440610000</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</si>
  <si>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</si>
  <si>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0440510000</t>
  </si>
  <si>
    <t xml:space="preserve">Показатели  исполнения доходов бюджета муниципального образования Камышловский муниципальный район </t>
  </si>
  <si>
    <t>относящихся к доходам бюджета</t>
  </si>
  <si>
    <t>90611301995050004130</t>
  </si>
  <si>
    <t xml:space="preserve">      Прочие доходы от оказания платных услуг (работ) получателями средств бюджетов муниципальных районов </t>
  </si>
  <si>
    <t xml:space="preserve">            Предоставление межбюджетных трансфертов сельским поселениям на землеустройство по населенным пунктам, актуализацию генерального плана поселения  и межевание земельных участков, находящихся на территории МО Калиновское сельское поселение</t>
  </si>
  <si>
    <t>18210102010013000110</t>
  </si>
  <si>
    <t>18210102030012100110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</si>
  <si>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</si>
  <si>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00010800000000000000</t>
  </si>
  <si>
    <t xml:space="preserve">     ГОСУДАРСТВЕННАЯ ПОШЛИНА</t>
  </si>
  <si>
    <t>18210803010011000110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</si>
  <si>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</si>
  <si>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r>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 </t>
    </r>
    <r>
      <rPr>
        <b/>
        <sz val="10"/>
        <rFont val="Times New Roman"/>
        <family val="1"/>
        <charset val="204"/>
      </rPr>
      <t>в т.ч.:</t>
    </r>
  </si>
  <si>
    <r>
      <t xml:space="preserve">      Доходы от сдачи в аренду имущества, составляющего казну муниципальных районов (за исключением земельных участков) </t>
    </r>
    <r>
      <rPr>
        <sz val="10"/>
        <rFont val="Times New Roman"/>
        <family val="1"/>
        <charset val="204"/>
      </rPr>
      <t>из них:</t>
    </r>
  </si>
  <si>
    <r>
      <t xml:space="preserve">      Прочие доходы от оказания платных услуг (работ) получателями средств бюджетов муниципальных районов, </t>
    </r>
    <r>
      <rPr>
        <sz val="10"/>
        <rFont val="Times New Roman"/>
        <family val="1"/>
        <charset val="204"/>
      </rPr>
      <t>из них</t>
    </r>
    <r>
      <rPr>
        <b/>
        <sz val="10"/>
        <rFont val="Times New Roman"/>
        <family val="1"/>
        <charset val="204"/>
      </rPr>
      <t xml:space="preserve">: </t>
    </r>
  </si>
  <si>
    <t>Сумма средств предусмотренная на 2017 год в решении о местном бюджете, в  рублях</t>
  </si>
  <si>
    <t>Сумма средств, предусмотренная на 2017 год в Решении о местном бюджете, в рублях</t>
  </si>
  <si>
    <t>Исполненено за первый квартал 2017 года, в рублях</t>
  </si>
  <si>
    <t xml:space="preserve">      Обеспечение проведения выборов и референдумов</t>
  </si>
  <si>
    <t>0107</t>
  </si>
  <si>
    <t xml:space="preserve">            Проведение выборов</t>
  </si>
  <si>
    <t>7009010000</t>
  </si>
  <si>
    <t xml:space="preserve">            Осуществление государственных полномочий органами местного самоуправления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</si>
  <si>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 xml:space="preserve">            Проведение конкурса среди муниципальных служащих Камышловского муниципального района и сельских поселений, входящих в состав Камышловского муниципального района</t>
  </si>
  <si>
    <t>0501910000</t>
  </si>
  <si>
    <t>0502110000</t>
  </si>
  <si>
    <t xml:space="preserve">            Диспансеризация муниципальных служащих органов местного самоуправления Камышловского муниципального района</t>
  </si>
  <si>
    <t>0502210000</t>
  </si>
  <si>
    <t xml:space="preserve">            Приобретение  здания  нежилого назначения  в с.Галкинское ул. Агрономическая д.6</t>
  </si>
  <si>
    <t>0601210000</t>
  </si>
  <si>
    <t xml:space="preserve">            Оценка рыночной стоимости земельных участков для заключения договоров аренды</t>
  </si>
  <si>
    <t>0601410000</t>
  </si>
  <si>
    <t xml:space="preserve">            Составление, опубликование и утверждение списков лиц, земельные доли которых могут быть признаны не востребованными. Подготовка исковых заявлений в суд о признании права муниципальной собственности</t>
  </si>
  <si>
    <t>0601510000</t>
  </si>
  <si>
    <t xml:space="preserve">          Подпрограмма "Координация антинаркотической деятельности федеральных органов исполнительной власти и органов исполнительной власти субъектов Российской Федерации"</t>
  </si>
  <si>
    <t>0920000000</t>
  </si>
  <si>
    <t xml:space="preserve">            Исполнение судебных актов по искам к МО Камышловский муниципальный район, предусматривающие обращение взыскания на средства казны МО Камышловский муниципальный район, о возмещении вреда, причиненного гражданину или юридическому лицу в результате незаконных действий (бездействия) муниципальных органов МО Камышловский муниципальный район либо должностных лиц этих органов, и о присуждении компенсации за нарушение права на исполнение судебного акта в разумный срок</t>
  </si>
  <si>
    <t>0920100000</t>
  </si>
  <si>
    <t xml:space="preserve">            Межбюджетные трансферты муниципральным образованиям сельских поселений на организацию пассажирских перевозок</t>
  </si>
  <si>
    <t xml:space="preserve">            Организация пассажирских перевозок</t>
  </si>
  <si>
    <t>0240410000</t>
  </si>
  <si>
    <t xml:space="preserve">            Межбюджетные трансферты муниципальным образованиям сельских поселений на ремонт автомобильных дорог местного значения, в том числе искусственных сооружений, расположенных на них</t>
  </si>
  <si>
    <t xml:space="preserve">            Организация и проведение  конкурсов профессионального мастерства среди продавцов, поваров, водителей и др. профессий</t>
  </si>
  <si>
    <t>0121210000</t>
  </si>
  <si>
    <t xml:space="preserve">            Проведение семинаров, совещаний, "круглых столов" по актуальным вопросам предпринимательской деятельности</t>
  </si>
  <si>
    <t>0121310000</t>
  </si>
  <si>
    <t xml:space="preserve">            Организация и проведение смотра-конкурса на лучшую организацию торгового обслуживания в день проведения выборов</t>
  </si>
  <si>
    <t>0121410000</t>
  </si>
  <si>
    <t xml:space="preserve">            Установление границ, подготовка карты-плана  и внесение сведений о границах сельских поселений в единый государственный реестр земель с установкой межевых знаков на местности</t>
  </si>
  <si>
    <t>0601310000</t>
  </si>
  <si>
    <t xml:space="preserve">            Организация и проведение конкурса на звание  "Самый благоустроенный населенный пункт Камышловского района"</t>
  </si>
  <si>
    <t>0260210000</t>
  </si>
  <si>
    <t xml:space="preserve">      Другие вопросы в области жилищно-коммунального хозяйства</t>
  </si>
  <si>
    <t>0505</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</si>
  <si>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за счет областного бюджета</t>
  </si>
  <si>
    <t>0250342700</t>
  </si>
  <si>
    <t xml:space="preserve">            Обеспечение питанием  обучающихся  в  муниципальных  общеобразовательных  организациях,  за счет областного бюджета</t>
  </si>
  <si>
    <t>03216S5Ф00</t>
  </si>
  <si>
    <t xml:space="preserve">      Дополнительное образование детей</t>
  </si>
  <si>
    <t>0703</t>
  </si>
  <si>
    <t xml:space="preserve">      Молодежная политика</t>
  </si>
  <si>
    <t xml:space="preserve">            Субвенции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</si>
  <si>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на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</si>
  <si>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на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за счет средств федерального бюджета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</si>
  <si>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</si>
  <si>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</si>
  <si>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</si>
  <si>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</si>
  <si>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</si>
  <si>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</si>
  <si>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</si>
  <si>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18210907053052100110</t>
  </si>
  <si>
    <t xml:space="preserve">     Прочие местные налоги и сборы, мобилизируемые на территориях муниципальных районов (пени по соответствующему платежу)</t>
  </si>
  <si>
    <t>18210907053052200110</t>
  </si>
  <si>
    <t xml:space="preserve">     Прочие местные налоги и сборы, мобилизируемые на территориях муниципальных районов(проценты по соответствующему платежу)</t>
  </si>
  <si>
    <t>00411633050050000140</t>
  </si>
  <si>
    <t xml:space="preserve">    Денежные взыскания (штрафы) за нарушение законодательства РФ о размещении заказов на поставки товаров для нужд муниципальных районов</t>
  </si>
  <si>
    <t>90120210000000000151</t>
  </si>
  <si>
    <t>90120215001050000151</t>
  </si>
  <si>
    <t>00020220000000000151</t>
  </si>
  <si>
    <t>00020220077050000151</t>
  </si>
  <si>
    <t>90820220077050000151</t>
  </si>
  <si>
    <t>00020229999050000151</t>
  </si>
  <si>
    <t>90120229999050000151</t>
  </si>
  <si>
    <t>90620229999050000151</t>
  </si>
  <si>
    <t>90120235118050000151</t>
  </si>
  <si>
    <t>90120230022050000151</t>
  </si>
  <si>
    <t>90120235250050000151</t>
  </si>
  <si>
    <t>00020230024050000151</t>
  </si>
  <si>
    <t>90120230024050000151</t>
  </si>
  <si>
    <t xml:space="preserve">     Субвенции из ОБ на осуществление государственного полномочия СО по предоставлению гражданам проживающим на территории СО, меры соцподдержки по частичному освобождению от оплаты за коммунальные услуги </t>
  </si>
  <si>
    <t>90121960010050000151</t>
  </si>
  <si>
    <t xml:space="preserve">    Возрат прочих остатков субсидий, субвенций и иных межбюджетных трансфертов, имеющих целевое назначение, прошлых лет из бюджетов муниципальных районов</t>
  </si>
  <si>
    <t>90621960010050000151</t>
  </si>
  <si>
    <t xml:space="preserve">                Уплата налога на имущества организаций и земельного налога</t>
  </si>
  <si>
    <t>851</t>
  </si>
  <si>
    <t xml:space="preserve">                Бюджетные инвестиции на приобретение объектов недвижимого имущества в государственную (муниципальную) собственность</t>
  </si>
  <si>
    <t>412</t>
  </si>
  <si>
    <t xml:space="preserve">                Бюджетные инвестиции в объекты капитального строительства государственной (муниципальной) собственности</t>
  </si>
  <si>
    <t>414</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</si>
  <si>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</si>
  <si>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</si>
  <si>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Субсидии юридическим лицам (кроме некоммерческих организаций), индивидуальным предпринимателям, физическим лицам-производителям товаров, работ, услуг на возмещение недополученных доходов или возмещение фактически понесенных затрат в связи с производством ( реализацией) товаров, выполнением работ, оказанием услуг.</t>
  </si>
  <si>
    <t>811</t>
  </si>
  <si>
    <t>852</t>
  </si>
  <si>
    <t xml:space="preserve">                Уплата иных платежей</t>
  </si>
  <si>
    <t>853</t>
  </si>
  <si>
    <t xml:space="preserve">                Закупка товаров, работ, услуг в целях капитального ремонта государственного (муниципального) имущества</t>
  </si>
  <si>
    <t>243</t>
  </si>
  <si>
    <t xml:space="preserve">                Прочая закупка товаров, работ и услуг для обеспечения государственных (муниципальных) нужд</t>
  </si>
  <si>
    <t>244</t>
  </si>
  <si>
    <t xml:space="preserve">                Иные пенсии, социальные доплаты к пенсиям</t>
  </si>
  <si>
    <t>312</t>
  </si>
  <si>
    <t xml:space="preserve">                Субсидии гражданам на приобретение жилья</t>
  </si>
  <si>
    <t>322</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</si>
  <si>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</si>
  <si>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631</t>
  </si>
  <si>
    <t xml:space="preserve">                Пособия, компенсации, меры социальной поддержки по публичным нормативным обязательствам</t>
  </si>
  <si>
    <t>313</t>
  </si>
  <si>
    <t xml:space="preserve">                Дотации на выравнивание бюджетной обеспеченности</t>
  </si>
  <si>
    <t>511</t>
  </si>
  <si>
    <t xml:space="preserve">              Специальные расходы</t>
  </si>
  <si>
    <t>880</t>
  </si>
  <si>
    <t xml:space="preserve">           Выполнение работ по созданию системы защиты персональных данных информационных систем администрации муниципального образования Камышловский муниципальный район</t>
  </si>
  <si>
    <t>0600416004</t>
  </si>
  <si>
    <t xml:space="preserve">            Резервный фонд Правительства Свердловской области</t>
  </si>
  <si>
    <t>7009040700</t>
  </si>
  <si>
    <t xml:space="preserve">                Уплата прочих налогов, сборов</t>
  </si>
  <si>
    <t xml:space="preserve">            Обеспечение условий реализации муниципальными образовательными организациями образовательных программ естественно-научного цикла и профориентационной работы</t>
  </si>
  <si>
    <t>0321510000</t>
  </si>
  <si>
    <t xml:space="preserve">            Оснащение муниципальных библиотек книгами, учебными фильмами, плакатами, патриотической направленности</t>
  </si>
  <si>
    <t>0450310000</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</si>
  <si>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</si>
  <si>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0410114102</t>
  </si>
  <si>
    <t xml:space="preserve">            Предоставление иных межбюджетных трансфертов бюджету МО "Обуховское сельское поселение" для приобретения и монтажа быстровозводимого здания библиотеки в с. Обуховское на земельном участке по адресу ул. Мира, 114Г.</t>
  </si>
  <si>
    <t>0410814108</t>
  </si>
  <si>
    <t xml:space="preserve">            Создание материально - технических условий для обеспечения деятельности  органа муниципальной власти в сфере культуры, молодежной политики и спорта</t>
  </si>
  <si>
    <t>0470210000</t>
  </si>
  <si>
    <t xml:space="preserve">            Улучшение жилищных условий граждан, проживающих в сельской местности, в том числе молодых семей и молодых специалистов</t>
  </si>
  <si>
    <t>02501R0180</t>
  </si>
  <si>
    <t>04601L0200</t>
  </si>
  <si>
    <t xml:space="preserve">            Предоставление социальных выплат молодым семьям на приобретение (строительство) жилья</t>
  </si>
  <si>
    <t>04601R0200</t>
  </si>
  <si>
    <t xml:space="preserve">            Предоставление региональных социальных выплат молодым семьям на улучшение жилищных условий за счет областного бюджета</t>
  </si>
  <si>
    <t>0480149500</t>
  </si>
  <si>
    <t xml:space="preserve">            Предоставление региональных социальных выплат молодым семьям на улучшение жилищных условий</t>
  </si>
  <si>
    <t>04801S9500</t>
  </si>
  <si>
    <t xml:space="preserve">                Иные выплаты населению</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</si>
  <si>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t>
  </si>
  <si>
    <t>08006R4620</t>
  </si>
  <si>
    <t>Отчет об исполнении расходов бюджета муниципального образования Камышловский муниципальный район по разделам, подразделам, целевым статьям и видам расходов классификации расходов бюджетов Российской Федерации, 
за первое полугодие 2017 года</t>
  </si>
  <si>
    <t>за первое полугодие 2017 года по кодам видов доходов, подвидов доходов, классификации операций сектора государственного управления,</t>
  </si>
  <si>
    <t>Отчет об исполнении расходов бюджета муниципального образования Камышловский муниципальный район 
за первое полугодие 2017 года по источникам финансирования дефицита местного бюджета по кодам классификации источников финансирования дефицитов бюджетов Российской Федерации</t>
  </si>
  <si>
    <t>СВЕДЕНИЯ
О ЧИСЛЕННОСТИ МУНИЦИПАЛЬНЫХ СЛУЖАЩИХ ОРГАНОВ
МЕСТНОГО САМОУПРАВЛЕНИЯ МУНИЦИПАЛЬНОГО ОБРАЗОВАНИЯ
КАМЫШЛОВСКИЙ МУНИЦИПАЛЬНЫЙ РАЙОН И РАБОТНИКОВ
КАЗЕННЫХ (БЮДЖЕТНЫХ, АВТОНОМНЫХ) УЧРЕЖДЕНИЙ МУНИЦИПАЛЬНОГО ОБРАЗОВАНИЯ КАМЫШЛОВСКИЙ МУНИЦИПАЛЬНЫЙ РАЙОН 
ЗА ПЕРВОЕ ПОЛУГОДИЕ 2017 ГОДА</t>
  </si>
  <si>
    <t>90111651030020000140</t>
  </si>
  <si>
    <t xml:space="preserve">    Денежные взыскания (штрафы), установленные законами субьектов РФ за несоблюдение муниципальных правовых актов, зачисляемые в бюджеты муниципальных районов</t>
  </si>
  <si>
    <t>04511690050050000140</t>
  </si>
  <si>
    <t>90111700000000000000</t>
  </si>
  <si>
    <t xml:space="preserve">    ПРОЧИЕ НЕНАЛОГОВЫЕ ДОХОДЫ</t>
  </si>
  <si>
    <t>90611701050050000180</t>
  </si>
  <si>
    <t xml:space="preserve">    Невыясненные поступления, зачисляемые в бюджеты  муниципальных районов</t>
  </si>
  <si>
    <t>90120220051050000151</t>
  </si>
  <si>
    <t xml:space="preserve">      Субсидии бюджетам муниципальных районов на реализацию федеральных целевых программ:</t>
  </si>
  <si>
    <t>90820220051050000151</t>
  </si>
  <si>
    <r>
      <t xml:space="preserve">        Субсидии на предоставление социальных выплат молодым семьям на приобретение (строительство) жилья</t>
    </r>
    <r>
      <rPr>
        <b/>
        <sz val="10"/>
        <rFont val="Times New Roman"/>
        <family val="1"/>
        <charset val="204"/>
      </rPr>
      <t xml:space="preserve"> </t>
    </r>
    <r>
      <rPr>
        <sz val="10"/>
        <rFont val="Times New Roman"/>
        <family val="1"/>
        <charset val="204"/>
      </rPr>
      <t xml:space="preserve">(ОБ)
</t>
    </r>
  </si>
  <si>
    <t xml:space="preserve">      Субсидии бюджетам муниципальных районов на проведение мероприятий по улучшению жилищных условий граждан, проживающих в сельской местности, в том числе молодых семей и молодых специалистов, в рамках государственной программы Свердловской области "Развитие агропромышленного комплекса и потребительского рынка Свердловской области до 2020 года" в 2016 году(ФБ)</t>
  </si>
  <si>
    <t xml:space="preserve">      Субсидии бюджетам муниципальных районов на проведение мероприятий по улучшению жилищных условий граждан, проживающих в сельской местности, в том числе молодых семей и молодых специалистов, в рамках государственной программы Свердловской области "Развитие агропромышленного комплекса и потребительского рынка Свердловской области до 2020 года" в 2016 году(ОБ)</t>
  </si>
  <si>
    <t>90820229999050000151</t>
  </si>
  <si>
    <t xml:space="preserve">     Субсидии на предоставление региональных социальных выплат молодым семьям на улучшение жилищных условий</t>
  </si>
  <si>
    <t>90120235462050000151</t>
  </si>
  <si>
    <t xml:space="preserve">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</si>
  <si>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00020240000000000151</t>
  </si>
  <si>
    <t xml:space="preserve">      ИНЫЕ МЕЖБЮДЖЕТНЫЕ ТРАНСФЕРТЫ</t>
  </si>
  <si>
    <t>00020249999050000151</t>
  </si>
  <si>
    <t xml:space="preserve">      Прочие межбюджетные трансферты, передаваемые бюджетам муниципальных районов: </t>
  </si>
  <si>
    <t>90120249999050000151</t>
  </si>
  <si>
    <t xml:space="preserve">      Межбюджетные трансферты, передаваемые бюджету муниципального образования Камышловский муниципальный район из резервного фонда Правительства СО для предоставления иного межбюджетного трансферта бюджету муниципального образования Камышловский муниципальный район на проведение ремонта сооружения плотины на р. Камышловка (быстроток водосборного сооружения) в с.Галкинское муниципального образования Камышловский муниципальный район</t>
  </si>
  <si>
    <t xml:space="preserve">      Межбюджетные трансферты, передаваемые бюджету муниципального образования Камышловский муниципальный район из резервного фонда Правительства СО для предоставления иного межбюджетного трансферта бюджету муниципального образования "Зареченское сельское поселение" (приобретение восьми комплектов хоккейной формы)</t>
  </si>
  <si>
    <t xml:space="preserve">Среднесписочная
численность  
работников   
за первое полугодие 2017 года
(без внешних  
совместителей),
человек
</t>
  </si>
  <si>
    <t xml:space="preserve">Фактические  
затраты    
на денежное  
содержание  
(заработную  
плату)    
за первое полугодие 2017 года 
(тысяч рублей)
</t>
  </si>
  <si>
    <t>Приложение № 1
к постановлению главы
муниципального образования
Камышловский муниципальный район
от 27.07.2017 г.№ 446</t>
  </si>
  <si>
    <t xml:space="preserve">Приложение № 2
к постановлению главы
муниципального образования
Камышловский муниципальный район
от 27.07.2017г. № 446 </t>
  </si>
  <si>
    <t>Приложение № 3
к постановлению главы
муниципального образования
Камышловский муниципальный район
от 27.07.2017г. № 446</t>
  </si>
  <si>
    <t>Приложение № 4
к постановлению главы
муниципального образования
Камышловский муниципальный район
от 27.07.2017 г. № 446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</si>
</sst>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50" x14ac:knownFonts="1">
    <font>
      <sz val="10"/>
      <name val="Arial"/>
    </font>
    <font>
      <sz val="10"/>
      <name val="Arial Cyr"/>
      <charset val="204"/>
    </font>
    <font>
      <sz val="10"/>
      <name val="Times New Roman"/>
      <family val="1"/>
      <charset val="204"/>
    </font>
    <font>
      <b/>
      <sz val="10"/>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2"/>
      <name val="Times New Roman"/>
      <family val="1"/>
      <charset val="204"/>
    </font>
    <font>
      <b/>
      <sz val="12"/>
      <name val="Times New Roman"/>
      <family val="1"/>
      <charset val="204"/>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FF0000"/>
      <name val="Times New Roman"/>
      <family val="1"/>
      <charset val="204"/>
    </font>
    <font>
      <b/>
      <sz val="10"/>
      <color rgb="FF000000"/>
      <name val="Times New Roman"/>
      <family val="1"/>
      <charset val="204"/>
    </font>
    <font>
      <sz val="10"/>
      <color rgb="FF000000"/>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20">
    <xf numFmtId="0" fontId="0" fillId="0" borderId="0"/>
    <xf numFmtId="0" fontId="4" fillId="2" borderId="0" applyNumberFormat="0" applyBorder="0" applyAlignment="0" applyProtection="0"/>
    <xf numFmtId="0" fontId="26" fillId="26" borderId="0" applyNumberFormat="0" applyBorder="0" applyAlignment="0" applyProtection="0"/>
    <xf numFmtId="0" fontId="4" fillId="3" borderId="0" applyNumberFormat="0" applyBorder="0" applyAlignment="0" applyProtection="0"/>
    <xf numFmtId="0" fontId="26" fillId="27" borderId="0" applyNumberFormat="0" applyBorder="0" applyAlignment="0" applyProtection="0"/>
    <xf numFmtId="0" fontId="4" fillId="4" borderId="0" applyNumberFormat="0" applyBorder="0" applyAlignment="0" applyProtection="0"/>
    <xf numFmtId="0" fontId="26" fillId="28" borderId="0" applyNumberFormat="0" applyBorder="0" applyAlignment="0" applyProtection="0"/>
    <xf numFmtId="0" fontId="4" fillId="5" borderId="0" applyNumberFormat="0" applyBorder="0" applyAlignment="0" applyProtection="0"/>
    <xf numFmtId="0" fontId="26" fillId="29" borderId="0" applyNumberFormat="0" applyBorder="0" applyAlignment="0" applyProtection="0"/>
    <xf numFmtId="0" fontId="4" fillId="6" borderId="0" applyNumberFormat="0" applyBorder="0" applyAlignment="0" applyProtection="0"/>
    <xf numFmtId="0" fontId="26" fillId="30" borderId="0" applyNumberFormat="0" applyBorder="0" applyAlignment="0" applyProtection="0"/>
    <xf numFmtId="0" fontId="4" fillId="7" borderId="0" applyNumberFormat="0" applyBorder="0" applyAlignment="0" applyProtection="0"/>
    <xf numFmtId="0" fontId="26" fillId="31" borderId="0" applyNumberFormat="0" applyBorder="0" applyAlignment="0" applyProtection="0"/>
    <xf numFmtId="0" fontId="4" fillId="8" borderId="0" applyNumberFormat="0" applyBorder="0" applyAlignment="0" applyProtection="0"/>
    <xf numFmtId="0" fontId="26" fillId="32" borderId="0" applyNumberFormat="0" applyBorder="0" applyAlignment="0" applyProtection="0"/>
    <xf numFmtId="0" fontId="4" fillId="9" borderId="0" applyNumberFormat="0" applyBorder="0" applyAlignment="0" applyProtection="0"/>
    <xf numFmtId="0" fontId="26" fillId="33" borderId="0" applyNumberFormat="0" applyBorder="0" applyAlignment="0" applyProtection="0"/>
    <xf numFmtId="0" fontId="4" fillId="10" borderId="0" applyNumberFormat="0" applyBorder="0" applyAlignment="0" applyProtection="0"/>
    <xf numFmtId="0" fontId="26" fillId="34" borderId="0" applyNumberFormat="0" applyBorder="0" applyAlignment="0" applyProtection="0"/>
    <xf numFmtId="0" fontId="4" fillId="5" borderId="0" applyNumberFormat="0" applyBorder="0" applyAlignment="0" applyProtection="0"/>
    <xf numFmtId="0" fontId="26" fillId="35" borderId="0" applyNumberFormat="0" applyBorder="0" applyAlignment="0" applyProtection="0"/>
    <xf numFmtId="0" fontId="4" fillId="8" borderId="0" applyNumberFormat="0" applyBorder="0" applyAlignment="0" applyProtection="0"/>
    <xf numFmtId="0" fontId="26" fillId="36" borderId="0" applyNumberFormat="0" applyBorder="0" applyAlignment="0" applyProtection="0"/>
    <xf numFmtId="0" fontId="4" fillId="11" borderId="0" applyNumberFormat="0" applyBorder="0" applyAlignment="0" applyProtection="0"/>
    <xf numFmtId="0" fontId="26" fillId="37" borderId="0" applyNumberFormat="0" applyBorder="0" applyAlignment="0" applyProtection="0"/>
    <xf numFmtId="0" fontId="5" fillId="12" borderId="0" applyNumberFormat="0" applyBorder="0" applyAlignment="0" applyProtection="0"/>
    <xf numFmtId="0" fontId="27" fillId="38" borderId="0" applyNumberFormat="0" applyBorder="0" applyAlignment="0" applyProtection="0"/>
    <xf numFmtId="0" fontId="5" fillId="9" borderId="0" applyNumberFormat="0" applyBorder="0" applyAlignment="0" applyProtection="0"/>
    <xf numFmtId="0" fontId="27" fillId="39" borderId="0" applyNumberFormat="0" applyBorder="0" applyAlignment="0" applyProtection="0"/>
    <xf numFmtId="0" fontId="5" fillId="10" borderId="0" applyNumberFormat="0" applyBorder="0" applyAlignment="0" applyProtection="0"/>
    <xf numFmtId="0" fontId="27" fillId="40" borderId="0" applyNumberFormat="0" applyBorder="0" applyAlignment="0" applyProtection="0"/>
    <xf numFmtId="0" fontId="5" fillId="13" borderId="0" applyNumberFormat="0" applyBorder="0" applyAlignment="0" applyProtection="0"/>
    <xf numFmtId="0" fontId="27" fillId="41" borderId="0" applyNumberFormat="0" applyBorder="0" applyAlignment="0" applyProtection="0"/>
    <xf numFmtId="0" fontId="5" fillId="14" borderId="0" applyNumberFormat="0" applyBorder="0" applyAlignment="0" applyProtection="0"/>
    <xf numFmtId="0" fontId="27" fillId="42" borderId="0" applyNumberFormat="0" applyBorder="0" applyAlignment="0" applyProtection="0"/>
    <xf numFmtId="0" fontId="5" fillId="15" borderId="0" applyNumberFormat="0" applyBorder="0" applyAlignment="0" applyProtection="0"/>
    <xf numFmtId="0" fontId="27" fillId="43" borderId="0" applyNumberFormat="0" applyBorder="0" applyAlignment="0" applyProtection="0"/>
    <xf numFmtId="0" fontId="28" fillId="0" borderId="0"/>
    <xf numFmtId="0" fontId="28" fillId="0" borderId="0"/>
    <xf numFmtId="0" fontId="29" fillId="0" borderId="0"/>
    <xf numFmtId="0" fontId="29" fillId="0" borderId="0"/>
    <xf numFmtId="0" fontId="28" fillId="0" borderId="0"/>
    <xf numFmtId="0" fontId="29" fillId="44" borderId="0"/>
    <xf numFmtId="0" fontId="29" fillId="0" borderId="0">
      <alignment wrapText="1"/>
    </xf>
    <xf numFmtId="0" fontId="29" fillId="0" borderId="0"/>
    <xf numFmtId="0" fontId="30" fillId="0" borderId="0">
      <alignment horizontal="center" wrapText="1"/>
    </xf>
    <xf numFmtId="0" fontId="30" fillId="0" borderId="0">
      <alignment horizontal="center"/>
    </xf>
    <xf numFmtId="0" fontId="29" fillId="0" borderId="0">
      <alignment horizontal="right"/>
    </xf>
    <xf numFmtId="0" fontId="29" fillId="44" borderId="16"/>
    <xf numFmtId="0" fontId="29" fillId="0" borderId="17">
      <alignment horizontal="center" vertical="center" wrapText="1"/>
    </xf>
    <xf numFmtId="0" fontId="29" fillId="44" borderId="18"/>
    <xf numFmtId="49" fontId="29" fillId="0" borderId="17">
      <alignment horizontal="left" vertical="top" wrapText="1" indent="2"/>
    </xf>
    <xf numFmtId="49" fontId="29" fillId="0" borderId="17">
      <alignment horizontal="center" vertical="top" shrinkToFit="1"/>
    </xf>
    <xf numFmtId="4" fontId="29" fillId="0" borderId="17">
      <alignment horizontal="right" vertical="top" shrinkToFit="1"/>
    </xf>
    <xf numFmtId="10" fontId="29" fillId="0" borderId="17">
      <alignment horizontal="right" vertical="top" shrinkToFit="1"/>
    </xf>
    <xf numFmtId="0" fontId="29" fillId="44" borderId="18">
      <alignment shrinkToFit="1"/>
    </xf>
    <xf numFmtId="0" fontId="31" fillId="0" borderId="17">
      <alignment horizontal="left"/>
    </xf>
    <xf numFmtId="4" fontId="31" fillId="45" borderId="17">
      <alignment horizontal="right" vertical="top" shrinkToFit="1"/>
    </xf>
    <xf numFmtId="10" fontId="31" fillId="45" borderId="17">
      <alignment horizontal="right" vertical="top" shrinkToFit="1"/>
    </xf>
    <xf numFmtId="0" fontId="29" fillId="44" borderId="19"/>
    <xf numFmtId="0" fontId="29" fillId="0" borderId="0">
      <alignment horizontal="left" wrapText="1"/>
    </xf>
    <xf numFmtId="0" fontId="31" fillId="0" borderId="17">
      <alignment vertical="top" wrapText="1"/>
    </xf>
    <xf numFmtId="4" fontId="31" fillId="46" borderId="17">
      <alignment horizontal="right" vertical="top" shrinkToFit="1"/>
    </xf>
    <xf numFmtId="10" fontId="31" fillId="46" borderId="17">
      <alignment horizontal="right" vertical="top" shrinkToFit="1"/>
    </xf>
    <xf numFmtId="0" fontId="29" fillId="44" borderId="18">
      <alignment horizontal="center"/>
    </xf>
    <xf numFmtId="0" fontId="29" fillId="44" borderId="18">
      <alignment horizontal="left"/>
    </xf>
    <xf numFmtId="0" fontId="29" fillId="44" borderId="19">
      <alignment horizontal="center"/>
    </xf>
    <xf numFmtId="0" fontId="29" fillId="44" borderId="19">
      <alignment horizontal="left"/>
    </xf>
    <xf numFmtId="0" fontId="5" fillId="18" borderId="0" applyNumberFormat="0" applyBorder="0" applyAlignment="0" applyProtection="0"/>
    <xf numFmtId="0" fontId="27" fillId="47" borderId="0" applyNumberFormat="0" applyBorder="0" applyAlignment="0" applyProtection="0"/>
    <xf numFmtId="0" fontId="5" fillId="19" borderId="0" applyNumberFormat="0" applyBorder="0" applyAlignment="0" applyProtection="0"/>
    <xf numFmtId="0" fontId="27" fillId="48" borderId="0" applyNumberFormat="0" applyBorder="0" applyAlignment="0" applyProtection="0"/>
    <xf numFmtId="0" fontId="5" fillId="20" borderId="0" applyNumberFormat="0" applyBorder="0" applyAlignment="0" applyProtection="0"/>
    <xf numFmtId="0" fontId="27" fillId="49" borderId="0" applyNumberFormat="0" applyBorder="0" applyAlignment="0" applyProtection="0"/>
    <xf numFmtId="0" fontId="5" fillId="13" borderId="0" applyNumberFormat="0" applyBorder="0" applyAlignment="0" applyProtection="0"/>
    <xf numFmtId="0" fontId="27" fillId="50" borderId="0" applyNumberFormat="0" applyBorder="0" applyAlignment="0" applyProtection="0"/>
    <xf numFmtId="0" fontId="5" fillId="14" borderId="0" applyNumberFormat="0" applyBorder="0" applyAlignment="0" applyProtection="0"/>
    <xf numFmtId="0" fontId="27" fillId="51" borderId="0" applyNumberFormat="0" applyBorder="0" applyAlignment="0" applyProtection="0"/>
    <xf numFmtId="0" fontId="5" fillId="21" borderId="0" applyNumberFormat="0" applyBorder="0" applyAlignment="0" applyProtection="0"/>
    <xf numFmtId="0" fontId="27" fillId="52" borderId="0" applyNumberFormat="0" applyBorder="0" applyAlignment="0" applyProtection="0"/>
    <xf numFmtId="0" fontId="6" fillId="7" borderId="1" applyNumberFormat="0" applyAlignment="0" applyProtection="0"/>
    <xf numFmtId="0" fontId="32" fillId="53" borderId="20" applyNumberFormat="0" applyAlignment="0" applyProtection="0"/>
    <xf numFmtId="0" fontId="7" fillId="16" borderId="2" applyNumberFormat="0" applyAlignment="0" applyProtection="0"/>
    <xf numFmtId="0" fontId="33" fillId="54" borderId="21" applyNumberFormat="0" applyAlignment="0" applyProtection="0"/>
    <xf numFmtId="0" fontId="8" fillId="16" borderId="1" applyNumberFormat="0" applyAlignment="0" applyProtection="0"/>
    <xf numFmtId="0" fontId="34" fillId="54" borderId="20" applyNumberFormat="0" applyAlignment="0" applyProtection="0"/>
    <xf numFmtId="0" fontId="9" fillId="0" borderId="3" applyNumberFormat="0" applyFill="0" applyAlignment="0" applyProtection="0"/>
    <xf numFmtId="0" fontId="35" fillId="0" borderId="22" applyNumberFormat="0" applyFill="0" applyAlignment="0" applyProtection="0"/>
    <xf numFmtId="0" fontId="10" fillId="0" borderId="4" applyNumberFormat="0" applyFill="0" applyAlignment="0" applyProtection="0"/>
    <xf numFmtId="0" fontId="36" fillId="0" borderId="23" applyNumberFormat="0" applyFill="0" applyAlignment="0" applyProtection="0"/>
    <xf numFmtId="0" fontId="11" fillId="0" borderId="5" applyNumberFormat="0" applyFill="0" applyAlignment="0" applyProtection="0"/>
    <xf numFmtId="0" fontId="37" fillId="0" borderId="24" applyNumberFormat="0" applyFill="0" applyAlignment="0" applyProtection="0"/>
    <xf numFmtId="0" fontId="11" fillId="0" borderId="0" applyNumberFormat="0" applyFill="0" applyBorder="0" applyAlignment="0" applyProtection="0"/>
    <xf numFmtId="0" fontId="37" fillId="0" borderId="0" applyNumberFormat="0" applyFill="0" applyBorder="0" applyAlignment="0" applyProtection="0"/>
    <xf numFmtId="0" fontId="12" fillId="0" borderId="6" applyNumberFormat="0" applyFill="0" applyAlignment="0" applyProtection="0"/>
    <xf numFmtId="0" fontId="38" fillId="0" borderId="25" applyNumberFormat="0" applyFill="0" applyAlignment="0" applyProtection="0"/>
    <xf numFmtId="0" fontId="13" fillId="22" borderId="7" applyNumberFormat="0" applyAlignment="0" applyProtection="0"/>
    <xf numFmtId="0" fontId="39" fillId="55" borderId="26" applyNumberFormat="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15" fillId="23" borderId="0" applyNumberFormat="0" applyBorder="0" applyAlignment="0" applyProtection="0"/>
    <xf numFmtId="0" fontId="41" fillId="56" borderId="0" applyNumberFormat="0" applyBorder="0" applyAlignment="0" applyProtection="0"/>
    <xf numFmtId="0" fontId="26" fillId="0" borderId="0"/>
    <xf numFmtId="0" fontId="1" fillId="0" borderId="0"/>
    <xf numFmtId="0" fontId="1" fillId="24" borderId="0"/>
    <xf numFmtId="0" fontId="21" fillId="0" borderId="0"/>
    <xf numFmtId="0" fontId="22" fillId="0" borderId="0"/>
    <xf numFmtId="0" fontId="23" fillId="0" borderId="0"/>
    <xf numFmtId="0" fontId="16" fillId="3" borderId="0" applyNumberFormat="0" applyBorder="0" applyAlignment="0" applyProtection="0"/>
    <xf numFmtId="0" fontId="42" fillId="57" borderId="0" applyNumberFormat="0" applyBorder="0" applyAlignment="0" applyProtection="0"/>
    <xf numFmtId="0" fontId="17" fillId="0" borderId="0" applyNumberFormat="0" applyFill="0" applyBorder="0" applyAlignment="0" applyProtection="0"/>
    <xf numFmtId="0" fontId="43" fillId="0" borderId="0" applyNumberFormat="0" applyFill="0" applyBorder="0" applyAlignment="0" applyProtection="0"/>
    <xf numFmtId="0" fontId="1" fillId="17" borderId="8" applyNumberFormat="0" applyFont="0" applyAlignment="0" applyProtection="0"/>
    <xf numFmtId="0" fontId="26" fillId="45" borderId="27" applyNumberFormat="0" applyFont="0" applyAlignment="0" applyProtection="0"/>
    <xf numFmtId="0" fontId="18" fillId="0" borderId="9" applyNumberFormat="0" applyFill="0" applyAlignment="0" applyProtection="0"/>
    <xf numFmtId="0" fontId="44" fillId="0" borderId="28" applyNumberFormat="0" applyFill="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20" fillId="4" borderId="0" applyNumberFormat="0" applyBorder="0" applyAlignment="0" applyProtection="0"/>
    <xf numFmtId="0" fontId="46" fillId="58" borderId="0" applyNumberFormat="0" applyBorder="0" applyAlignment="0" applyProtection="0"/>
  </cellStyleXfs>
  <cellXfs count="106">
    <xf numFmtId="0" fontId="0" fillId="0" borderId="0" xfId="0"/>
    <xf numFmtId="0" fontId="2" fillId="0" borderId="10" xfId="0" applyFont="1" applyBorder="1" applyAlignment="1">
      <alignment horizontal="center" vertical="top"/>
    </xf>
    <xf numFmtId="0" fontId="2" fillId="0" borderId="10" xfId="0" applyFont="1" applyBorder="1" applyAlignment="1">
      <alignment horizontal="center" vertical="top" wrapText="1"/>
    </xf>
    <xf numFmtId="0" fontId="3" fillId="0" borderId="10" xfId="0" applyFont="1" applyBorder="1" applyAlignment="1">
      <alignment horizontal="left" vertical="top" wrapText="1"/>
    </xf>
    <xf numFmtId="0" fontId="2" fillId="0" borderId="10" xfId="0" applyFont="1" applyBorder="1" applyAlignment="1">
      <alignment horizontal="left" vertical="top" wrapText="1"/>
    </xf>
    <xf numFmtId="49" fontId="3" fillId="0" borderId="10" xfId="0" applyNumberFormat="1" applyFont="1" applyFill="1" applyBorder="1" applyAlignment="1">
      <alignment horizontal="center" vertical="top" shrinkToFit="1"/>
    </xf>
    <xf numFmtId="0" fontId="3" fillId="0" borderId="10" xfId="0" applyFont="1" applyFill="1" applyBorder="1" applyAlignment="1">
      <alignment horizontal="justify" vertical="top" wrapText="1"/>
    </xf>
    <xf numFmtId="4" fontId="3" fillId="0" borderId="10" xfId="0" applyNumberFormat="1" applyFont="1" applyFill="1" applyBorder="1" applyAlignment="1">
      <alignment horizontal="right" vertical="top" shrinkToFit="1"/>
    </xf>
    <xf numFmtId="10" fontId="3" fillId="0" borderId="10" xfId="0" applyNumberFormat="1" applyFont="1" applyFill="1" applyBorder="1" applyAlignment="1">
      <alignment horizontal="right" vertical="top" shrinkToFit="1"/>
    </xf>
    <xf numFmtId="49" fontId="2" fillId="0" borderId="10" xfId="0" applyNumberFormat="1" applyFont="1" applyFill="1" applyBorder="1" applyAlignment="1">
      <alignment horizontal="center" vertical="top" shrinkToFit="1"/>
    </xf>
    <xf numFmtId="0" fontId="2" fillId="0" borderId="10" xfId="0" applyFont="1" applyFill="1" applyBorder="1" applyAlignment="1">
      <alignment horizontal="justify" vertical="top" wrapText="1"/>
    </xf>
    <xf numFmtId="4" fontId="2" fillId="0" borderId="10" xfId="0" applyNumberFormat="1" applyFont="1" applyFill="1" applyBorder="1" applyAlignment="1">
      <alignment horizontal="right" vertical="top" shrinkToFit="1"/>
    </xf>
    <xf numFmtId="10" fontId="2" fillId="0" borderId="10" xfId="0" applyNumberFormat="1" applyFont="1" applyFill="1" applyBorder="1" applyAlignment="1">
      <alignment horizontal="right" vertical="top" shrinkToFit="1"/>
    </xf>
    <xf numFmtId="49" fontId="3" fillId="24" borderId="10" xfId="0" applyNumberFormat="1" applyFont="1" applyFill="1" applyBorder="1" applyAlignment="1">
      <alignment horizontal="center" vertical="top" shrinkToFit="1"/>
    </xf>
    <xf numFmtId="0" fontId="3" fillId="24" borderId="10" xfId="0" applyFont="1" applyFill="1" applyBorder="1" applyAlignment="1">
      <alignment horizontal="justify" vertical="top" wrapText="1"/>
    </xf>
    <xf numFmtId="4" fontId="3" fillId="25" borderId="10" xfId="0" applyNumberFormat="1" applyFont="1" applyFill="1" applyBorder="1" applyAlignment="1">
      <alignment horizontal="right" vertical="top" shrinkToFit="1"/>
    </xf>
    <xf numFmtId="49" fontId="2" fillId="24" borderId="10" xfId="0" applyNumberFormat="1" applyFont="1" applyFill="1" applyBorder="1" applyAlignment="1">
      <alignment horizontal="center" vertical="top" shrinkToFit="1"/>
    </xf>
    <xf numFmtId="0" fontId="2" fillId="24" borderId="10" xfId="0" applyFont="1" applyFill="1" applyBorder="1" applyAlignment="1">
      <alignment horizontal="justify" vertical="top" wrapText="1"/>
    </xf>
    <xf numFmtId="4" fontId="2" fillId="25" borderId="10" xfId="0" applyNumberFormat="1" applyFont="1" applyFill="1" applyBorder="1" applyAlignment="1">
      <alignment horizontal="right" vertical="top" shrinkToFit="1"/>
    </xf>
    <xf numFmtId="0" fontId="2" fillId="0" borderId="0" xfId="0" applyFont="1" applyAlignment="1">
      <alignment horizontal="justify" vertical="top" wrapText="1"/>
    </xf>
    <xf numFmtId="0" fontId="2" fillId="0" borderId="10" xfId="0" applyFont="1" applyBorder="1" applyAlignment="1">
      <alignment horizontal="justify" vertical="top" wrapText="1"/>
    </xf>
    <xf numFmtId="0" fontId="3" fillId="0" borderId="11" xfId="0" applyFont="1" applyFill="1" applyBorder="1" applyAlignment="1">
      <alignment horizontal="justify" vertical="top" wrapText="1"/>
    </xf>
    <xf numFmtId="0" fontId="2" fillId="0" borderId="11" xfId="0" applyFont="1" applyFill="1" applyBorder="1" applyAlignment="1">
      <alignment horizontal="justify"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12" xfId="0" applyFont="1" applyFill="1" applyBorder="1" applyAlignment="1">
      <alignment horizontal="center" vertical="top" wrapText="1"/>
    </xf>
    <xf numFmtId="0" fontId="3" fillId="0" borderId="10" xfId="0" applyFont="1" applyBorder="1" applyAlignment="1">
      <alignment horizontal="center" vertical="top"/>
    </xf>
    <xf numFmtId="4" fontId="2" fillId="0" borderId="0" xfId="0" applyNumberFormat="1" applyFont="1" applyFill="1" applyAlignment="1">
      <alignment vertical="top"/>
    </xf>
    <xf numFmtId="4" fontId="2" fillId="0" borderId="0" xfId="0" applyNumberFormat="1" applyFont="1" applyAlignment="1">
      <alignment horizontal="center" vertical="top"/>
    </xf>
    <xf numFmtId="0" fontId="47" fillId="0" borderId="0" xfId="0" applyFont="1" applyFill="1" applyAlignment="1">
      <alignment vertical="top"/>
    </xf>
    <xf numFmtId="0" fontId="47" fillId="0" borderId="0" xfId="0" applyFont="1" applyFill="1" applyAlignment="1">
      <alignment horizontal="center" vertical="top"/>
    </xf>
    <xf numFmtId="164" fontId="47" fillId="0" borderId="0" xfId="0" applyNumberFormat="1" applyFont="1" applyFill="1" applyAlignment="1">
      <alignment vertical="top"/>
    </xf>
    <xf numFmtId="0" fontId="3" fillId="0" borderId="0" xfId="0" applyFont="1" applyFill="1" applyBorder="1" applyAlignment="1">
      <alignment horizontal="center" vertical="top" wrapText="1"/>
    </xf>
    <xf numFmtId="0" fontId="2" fillId="0" borderId="0" xfId="0" applyFont="1" applyBorder="1" applyAlignment="1">
      <alignment vertical="top"/>
    </xf>
    <xf numFmtId="0" fontId="24" fillId="0" borderId="10" xfId="0" applyFont="1" applyBorder="1" applyAlignment="1">
      <alignment horizontal="center" vertical="top" wrapText="1"/>
    </xf>
    <xf numFmtId="0" fontId="24" fillId="0" borderId="10" xfId="0" applyFont="1" applyBorder="1" applyAlignment="1">
      <alignment vertical="top" wrapText="1"/>
    </xf>
    <xf numFmtId="4" fontId="24" fillId="0" borderId="10" xfId="0" applyNumberFormat="1" applyFont="1" applyBorder="1" applyAlignment="1">
      <alignment horizontal="center" vertical="top" wrapText="1"/>
    </xf>
    <xf numFmtId="4" fontId="3" fillId="0" borderId="10" xfId="0" applyNumberFormat="1" applyFont="1" applyFill="1" applyBorder="1" applyAlignment="1">
      <alignment vertical="top"/>
    </xf>
    <xf numFmtId="4" fontId="3" fillId="0" borderId="10" xfId="0" applyNumberFormat="1" applyFont="1" applyBorder="1" applyAlignment="1">
      <alignment vertical="top"/>
    </xf>
    <xf numFmtId="0" fontId="2" fillId="0" borderId="10" xfId="0" applyFont="1" applyBorder="1" applyAlignment="1">
      <alignment vertical="top"/>
    </xf>
    <xf numFmtId="4" fontId="2" fillId="0" borderId="10" xfId="0" applyNumberFormat="1" applyFont="1" applyBorder="1" applyAlignment="1">
      <alignment vertical="top"/>
    </xf>
    <xf numFmtId="4" fontId="2" fillId="0" borderId="10" xfId="0" applyNumberFormat="1" applyFont="1" applyBorder="1" applyAlignment="1">
      <alignment vertical="top" wrapText="1"/>
    </xf>
    <xf numFmtId="0" fontId="2" fillId="0" borderId="10" xfId="0" applyFont="1" applyFill="1" applyBorder="1" applyAlignment="1">
      <alignment horizontal="center" vertical="top" wrapText="1"/>
    </xf>
    <xf numFmtId="3" fontId="2" fillId="0" borderId="10" xfId="0" applyNumberFormat="1" applyFont="1" applyFill="1" applyBorder="1" applyAlignment="1">
      <alignment horizontal="center" vertical="top" shrinkToFit="1"/>
    </xf>
    <xf numFmtId="0" fontId="2" fillId="0" borderId="10" xfId="0" applyNumberFormat="1" applyFont="1" applyFill="1" applyBorder="1" applyAlignment="1">
      <alignment horizontal="center" vertical="top" shrinkToFit="1"/>
    </xf>
    <xf numFmtId="4" fontId="47" fillId="0" borderId="0" xfId="0" applyNumberFormat="1" applyFont="1" applyFill="1" applyAlignment="1">
      <alignment vertical="top"/>
    </xf>
    <xf numFmtId="0" fontId="2" fillId="0" borderId="10" xfId="0" applyFont="1" applyFill="1" applyBorder="1" applyAlignment="1">
      <alignment horizontal="left" vertical="top" wrapText="1"/>
    </xf>
    <xf numFmtId="0" fontId="2" fillId="24" borderId="10" xfId="0" applyFont="1" applyFill="1" applyBorder="1" applyAlignment="1">
      <alignment horizontal="left" vertical="top" wrapText="1"/>
    </xf>
    <xf numFmtId="0" fontId="2" fillId="0" borderId="0" xfId="0" applyFont="1" applyFill="1" applyAlignment="1">
      <alignment horizontal="right" vertical="top" wrapText="1"/>
    </xf>
    <xf numFmtId="4" fontId="2" fillId="0" borderId="10" xfId="0" applyNumberFormat="1" applyFont="1" applyFill="1" applyBorder="1" applyAlignment="1">
      <alignment vertical="top" wrapText="1"/>
    </xf>
    <xf numFmtId="0" fontId="24" fillId="0" borderId="0" xfId="0" applyFont="1"/>
    <xf numFmtId="0" fontId="24" fillId="0" borderId="10" xfId="0" applyFont="1" applyBorder="1" applyAlignment="1">
      <alignment horizontal="center"/>
    </xf>
    <xf numFmtId="0" fontId="24" fillId="0" borderId="0" xfId="0" applyFont="1" applyAlignment="1">
      <alignment horizontal="center"/>
    </xf>
    <xf numFmtId="0" fontId="25" fillId="0" borderId="10" xfId="0" applyFont="1" applyBorder="1" applyAlignment="1">
      <alignment horizontal="center" vertical="top" wrapText="1"/>
    </xf>
    <xf numFmtId="0" fontId="25" fillId="0" borderId="10" xfId="0" applyFont="1" applyBorder="1" applyAlignment="1">
      <alignment horizontal="center"/>
    </xf>
    <xf numFmtId="0" fontId="25" fillId="59" borderId="10" xfId="0" applyFont="1" applyFill="1" applyBorder="1" applyAlignment="1">
      <alignment horizontal="center" vertical="top" wrapText="1"/>
    </xf>
    <xf numFmtId="0" fontId="25" fillId="59" borderId="10" xfId="0" applyFont="1" applyFill="1" applyBorder="1" applyAlignment="1">
      <alignment horizontal="center"/>
    </xf>
    <xf numFmtId="0" fontId="24" fillId="59" borderId="10" xfId="0" applyFont="1" applyFill="1" applyBorder="1" applyAlignment="1">
      <alignment horizontal="center" vertical="top" wrapText="1"/>
    </xf>
    <xf numFmtId="0" fontId="24" fillId="59" borderId="14" xfId="0" applyFont="1" applyFill="1" applyBorder="1" applyAlignment="1">
      <alignment horizontal="center" vertical="top" wrapText="1"/>
    </xf>
    <xf numFmtId="0" fontId="24" fillId="60" borderId="10" xfId="0" applyFont="1" applyFill="1" applyBorder="1" applyAlignment="1">
      <alignment horizontal="center"/>
    </xf>
    <xf numFmtId="0" fontId="24" fillId="60" borderId="10" xfId="0" applyFont="1" applyFill="1" applyBorder="1" applyAlignment="1">
      <alignment horizontal="center" vertical="top" wrapText="1"/>
    </xf>
    <xf numFmtId="4" fontId="24" fillId="60" borderId="10" xfId="0" applyNumberFormat="1" applyFont="1" applyFill="1" applyBorder="1" applyAlignment="1">
      <alignment horizontal="center" vertical="top" wrapText="1"/>
    </xf>
    <xf numFmtId="0" fontId="48" fillId="0" borderId="17" xfId="61" applyNumberFormat="1" applyFont="1" applyFill="1" applyProtection="1">
      <alignment vertical="top" wrapText="1"/>
    </xf>
    <xf numFmtId="49" fontId="48" fillId="0" borderId="17" xfId="52" applyNumberFormat="1" applyFont="1" applyFill="1" applyProtection="1">
      <alignment horizontal="center" vertical="top" shrinkToFit="1"/>
    </xf>
    <xf numFmtId="4" fontId="48" fillId="0" borderId="17" xfId="62" applyNumberFormat="1" applyFont="1" applyFill="1" applyProtection="1">
      <alignment horizontal="right" vertical="top" shrinkToFit="1"/>
    </xf>
    <xf numFmtId="10" fontId="48" fillId="0" borderId="17" xfId="63" applyNumberFormat="1" applyFont="1" applyFill="1" applyProtection="1">
      <alignment horizontal="right" vertical="top" shrinkToFit="1"/>
    </xf>
    <xf numFmtId="0" fontId="49" fillId="0" borderId="17" xfId="61" applyNumberFormat="1" applyFont="1" applyFill="1" applyProtection="1">
      <alignment vertical="top" wrapText="1"/>
    </xf>
    <xf numFmtId="49" fontId="49" fillId="0" borderId="17" xfId="52" applyNumberFormat="1" applyFont="1" applyFill="1" applyProtection="1">
      <alignment horizontal="center" vertical="top" shrinkToFit="1"/>
    </xf>
    <xf numFmtId="4" fontId="49" fillId="0" borderId="17" xfId="62" applyNumberFormat="1" applyFont="1" applyFill="1" applyProtection="1">
      <alignment horizontal="right" vertical="top" shrinkToFit="1"/>
    </xf>
    <xf numFmtId="10" fontId="49" fillId="0" borderId="17" xfId="63" applyNumberFormat="1" applyFont="1" applyFill="1" applyProtection="1">
      <alignment horizontal="right" vertical="top" shrinkToFit="1"/>
    </xf>
    <xf numFmtId="4" fontId="48" fillId="0" borderId="17" xfId="57" applyNumberFormat="1" applyFont="1" applyFill="1" applyProtection="1">
      <alignment horizontal="right" vertical="top" shrinkToFit="1"/>
    </xf>
    <xf numFmtId="10" fontId="48" fillId="0" borderId="17" xfId="58" applyNumberFormat="1" applyFont="1" applyFill="1" applyProtection="1">
      <alignment horizontal="right" vertical="top" shrinkToFit="1"/>
    </xf>
    <xf numFmtId="4" fontId="2" fillId="0" borderId="10" xfId="0" applyNumberFormat="1" applyFont="1" applyFill="1" applyBorder="1" applyAlignment="1">
      <alignment vertical="top"/>
    </xf>
    <xf numFmtId="0" fontId="2" fillId="0" borderId="0" xfId="0" applyFont="1" applyFill="1" applyAlignment="1">
      <alignment horizontal="right" vertical="top" wrapText="1"/>
    </xf>
    <xf numFmtId="0" fontId="0" fillId="0" borderId="0" xfId="0" applyFill="1"/>
    <xf numFmtId="164" fontId="2" fillId="0" borderId="0" xfId="0" applyNumberFormat="1" applyFont="1" applyFill="1" applyAlignment="1">
      <alignment vertical="top"/>
    </xf>
    <xf numFmtId="0" fontId="2" fillId="0" borderId="13" xfId="0" applyNumberFormat="1" applyFont="1" applyFill="1" applyBorder="1" applyAlignment="1">
      <alignment horizontal="center" vertical="top"/>
    </xf>
    <xf numFmtId="0" fontId="2" fillId="0" borderId="10" xfId="0" applyNumberFormat="1" applyFont="1" applyFill="1" applyBorder="1" applyAlignment="1">
      <alignment horizontal="center" vertical="top"/>
    </xf>
    <xf numFmtId="0" fontId="2" fillId="0" borderId="10" xfId="0" applyFont="1" applyFill="1" applyBorder="1" applyAlignment="1" applyProtection="1">
      <alignment horizontal="center" vertical="top"/>
      <protection locked="0"/>
    </xf>
    <xf numFmtId="49" fontId="3" fillId="24" borderId="15" xfId="0" applyNumberFormat="1" applyFont="1" applyFill="1" applyBorder="1" applyAlignment="1">
      <alignment horizontal="left" vertical="top" shrinkToFit="1"/>
    </xf>
    <xf numFmtId="49" fontId="3" fillId="24" borderId="11" xfId="0" applyNumberFormat="1" applyFont="1" applyFill="1" applyBorder="1" applyAlignment="1">
      <alignment horizontal="left" vertical="top" shrinkToFit="1"/>
    </xf>
    <xf numFmtId="0" fontId="2" fillId="0" borderId="0" xfId="0" applyFont="1" applyFill="1" applyAlignment="1">
      <alignment horizontal="right" vertical="top" wrapText="1"/>
    </xf>
    <xf numFmtId="0" fontId="3" fillId="0" borderId="0" xfId="0" applyFont="1" applyFill="1" applyAlignment="1">
      <alignment horizontal="center" vertical="top" wrapText="1"/>
    </xf>
    <xf numFmtId="0" fontId="3" fillId="0" borderId="0" xfId="0" applyFont="1" applyFill="1" applyBorder="1" applyAlignment="1">
      <alignment horizontal="center" vertical="top" wrapText="1"/>
    </xf>
    <xf numFmtId="0" fontId="48" fillId="0" borderId="30" xfId="56" applyNumberFormat="1" applyFont="1" applyFill="1" applyBorder="1" applyProtection="1">
      <alignment horizontal="left"/>
    </xf>
    <xf numFmtId="0" fontId="48" fillId="0" borderId="18" xfId="56" applyNumberFormat="1" applyFont="1" applyFill="1" applyBorder="1" applyProtection="1">
      <alignment horizontal="left"/>
    </xf>
    <xf numFmtId="0" fontId="48" fillId="0" borderId="29" xfId="56" applyNumberFormat="1" applyFont="1" applyFill="1" applyBorder="1" applyProtection="1">
      <alignment horizontal="left"/>
    </xf>
    <xf numFmtId="0" fontId="3" fillId="0" borderId="0" xfId="0" applyFont="1" applyFill="1" applyAlignment="1">
      <alignment vertical="top" wrapText="1"/>
    </xf>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0" xfId="0" applyFont="1" applyFill="1" applyBorder="1" applyAlignment="1">
      <alignment horizontal="center" vertical="top"/>
    </xf>
    <xf numFmtId="0" fontId="3" fillId="0" borderId="0" xfId="0" applyFont="1" applyAlignment="1">
      <alignment horizontal="center" vertical="top" wrapText="1"/>
    </xf>
    <xf numFmtId="0" fontId="2" fillId="0" borderId="0" xfId="0" applyFont="1" applyAlignment="1">
      <alignment vertical="top" wrapText="1"/>
    </xf>
    <xf numFmtId="0" fontId="2" fillId="0" borderId="14" xfId="0" applyFont="1" applyFill="1" applyBorder="1" applyAlignment="1">
      <alignment horizontal="center" vertical="top" wrapText="1"/>
    </xf>
    <xf numFmtId="0" fontId="2" fillId="0" borderId="13" xfId="0" applyFont="1" applyBorder="1" applyAlignment="1">
      <alignment horizontal="center" vertical="top" wrapText="1"/>
    </xf>
    <xf numFmtId="0" fontId="2" fillId="0" borderId="10" xfId="0" applyFont="1" applyBorder="1" applyAlignment="1">
      <alignment horizontal="center" vertical="top" wrapText="1"/>
    </xf>
    <xf numFmtId="0" fontId="24" fillId="0" borderId="0" xfId="0" applyFont="1" applyAlignment="1">
      <alignment horizontal="center" vertical="top" wrapText="1"/>
    </xf>
    <xf numFmtId="0" fontId="24" fillId="0" borderId="0" xfId="0" applyFont="1" applyAlignment="1">
      <alignment vertical="top" wrapText="1"/>
    </xf>
    <xf numFmtId="0" fontId="24" fillId="0" borderId="12" xfId="0" applyFont="1" applyBorder="1" applyAlignment="1">
      <alignment horizontal="center" vertical="top" wrapText="1"/>
    </xf>
    <xf numFmtId="0" fontId="24" fillId="0" borderId="14" xfId="0" applyFont="1" applyBorder="1" applyAlignment="1">
      <alignment horizontal="center" vertical="top" wrapText="1"/>
    </xf>
    <xf numFmtId="0" fontId="24" fillId="0" borderId="13" xfId="0" applyFont="1" applyBorder="1" applyAlignment="1">
      <alignment horizontal="center" vertical="top" wrapText="1"/>
    </xf>
    <xf numFmtId="0" fontId="24" fillId="0" borderId="10" xfId="0" applyFont="1" applyBorder="1" applyAlignment="1">
      <alignment horizontal="center" vertical="top" wrapText="1"/>
    </xf>
  </cellXfs>
  <cellStyles count="120">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7"/>
  <sheetViews>
    <sheetView workbookViewId="0">
      <pane ySplit="8" topLeftCell="A81" activePane="bottomLeft" state="frozen"/>
      <selection pane="bottomLeft" activeCell="D7" sqref="D7"/>
    </sheetView>
  </sheetViews>
  <sheetFormatPr defaultColWidth="15.28515625" defaultRowHeight="12.75" x14ac:dyDescent="0.2"/>
  <cols>
    <col min="1" max="1" width="6.42578125" style="28" customWidth="1"/>
    <col min="2" max="2" width="18.85546875" style="28" customWidth="1"/>
    <col min="3" max="3" width="50.7109375" style="28" customWidth="1"/>
    <col min="4" max="4" width="15.5703125" style="28" customWidth="1"/>
    <col min="5" max="5" width="14.140625" style="28" customWidth="1"/>
    <col min="6" max="6" width="13.5703125" style="28" customWidth="1"/>
    <col min="7" max="16384" width="15.28515625" style="28"/>
  </cols>
  <sheetData>
    <row r="1" spans="1:6" ht="64.5" customHeight="1" x14ac:dyDescent="0.2">
      <c r="A1" s="23"/>
      <c r="B1" s="25"/>
      <c r="C1" s="25"/>
      <c r="D1" s="85" t="s">
        <v>821</v>
      </c>
      <c r="E1" s="85"/>
      <c r="F1" s="85"/>
    </row>
    <row r="2" spans="1:6" x14ac:dyDescent="0.2">
      <c r="A2" s="23"/>
      <c r="B2" s="25"/>
      <c r="C2" s="25"/>
      <c r="D2" s="25"/>
      <c r="E2" s="26"/>
      <c r="F2" s="26"/>
    </row>
    <row r="3" spans="1:6" x14ac:dyDescent="0.2">
      <c r="A3" s="23"/>
      <c r="B3" s="86" t="s">
        <v>641</v>
      </c>
      <c r="C3" s="86"/>
      <c r="D3" s="86"/>
      <c r="E3" s="86"/>
      <c r="F3" s="86"/>
    </row>
    <row r="4" spans="1:6" x14ac:dyDescent="0.2">
      <c r="A4" s="23"/>
      <c r="B4" s="86" t="s">
        <v>792</v>
      </c>
      <c r="C4" s="86"/>
      <c r="D4" s="86"/>
      <c r="E4" s="86"/>
      <c r="F4" s="86"/>
    </row>
    <row r="5" spans="1:6" s="37" customFormat="1" x14ac:dyDescent="0.2">
      <c r="A5" s="23"/>
      <c r="B5" s="87" t="s">
        <v>642</v>
      </c>
      <c r="C5" s="87"/>
      <c r="D5" s="87"/>
      <c r="E5" s="87"/>
      <c r="F5" s="87"/>
    </row>
    <row r="6" spans="1:6" x14ac:dyDescent="0.2">
      <c r="A6" s="23"/>
      <c r="B6" s="36"/>
      <c r="C6" s="36"/>
      <c r="D6" s="36"/>
      <c r="E6" s="36"/>
      <c r="F6" s="36"/>
    </row>
    <row r="7" spans="1:6" ht="81.75" customHeight="1" x14ac:dyDescent="0.2">
      <c r="A7" s="29" t="s">
        <v>84</v>
      </c>
      <c r="B7" s="29" t="s">
        <v>165</v>
      </c>
      <c r="C7" s="29" t="s">
        <v>166</v>
      </c>
      <c r="D7" s="29" t="s">
        <v>656</v>
      </c>
      <c r="E7" s="29" t="s">
        <v>6</v>
      </c>
      <c r="F7" s="29" t="s">
        <v>167</v>
      </c>
    </row>
    <row r="8" spans="1:6" ht="13.5" customHeight="1" x14ac:dyDescent="0.2">
      <c r="A8" s="29">
        <v>1</v>
      </c>
      <c r="B8" s="29">
        <v>2</v>
      </c>
      <c r="C8" s="29">
        <v>3</v>
      </c>
      <c r="D8" s="29">
        <v>4</v>
      </c>
      <c r="E8" s="29">
        <v>5</v>
      </c>
      <c r="F8" s="29">
        <v>6</v>
      </c>
    </row>
    <row r="9" spans="1:6" x14ac:dyDescent="0.2">
      <c r="A9" s="1">
        <v>1</v>
      </c>
      <c r="B9" s="5" t="s">
        <v>168</v>
      </c>
      <c r="C9" s="6" t="s">
        <v>169</v>
      </c>
      <c r="D9" s="7">
        <f>D10+D19+D24+D45+D47+D50+D58+D63+D68+D70+D76</f>
        <v>325788345.19999999</v>
      </c>
      <c r="E9" s="7">
        <f>E10+E19+E24+E45+E47+E50+E58+E63+E68+E70+E76</f>
        <v>160716002.44000003</v>
      </c>
      <c r="F9" s="8">
        <f t="shared" ref="F9:F107" si="0">E9/D9</f>
        <v>0.49331415567164383</v>
      </c>
    </row>
    <row r="10" spans="1:6" x14ac:dyDescent="0.2">
      <c r="A10" s="1">
        <v>2</v>
      </c>
      <c r="B10" s="5" t="s">
        <v>170</v>
      </c>
      <c r="C10" s="6" t="s">
        <v>171</v>
      </c>
      <c r="D10" s="7">
        <f>D11+D12+D13+D14+D15+D16+D17+D18</f>
        <v>285631800</v>
      </c>
      <c r="E10" s="7">
        <f>E11+E12+E13+E14+E15+E16+E17+E18</f>
        <v>139784651.40000004</v>
      </c>
      <c r="F10" s="8">
        <f t="shared" si="0"/>
        <v>0.48938756609033041</v>
      </c>
    </row>
    <row r="11" spans="1:6" ht="89.25" x14ac:dyDescent="0.2">
      <c r="A11" s="1">
        <v>3</v>
      </c>
      <c r="B11" s="9" t="s">
        <v>9</v>
      </c>
      <c r="C11" s="10" t="s">
        <v>215</v>
      </c>
      <c r="D11" s="11">
        <v>283810100</v>
      </c>
      <c r="E11" s="11">
        <v>138654949.43000001</v>
      </c>
      <c r="F11" s="8">
        <f t="shared" si="0"/>
        <v>0.48854832660994096</v>
      </c>
    </row>
    <row r="12" spans="1:6" ht="76.5" x14ac:dyDescent="0.2">
      <c r="A12" s="1">
        <v>4</v>
      </c>
      <c r="B12" s="9" t="s">
        <v>216</v>
      </c>
      <c r="C12" s="10" t="s">
        <v>217</v>
      </c>
      <c r="D12" s="11">
        <v>12300</v>
      </c>
      <c r="E12" s="11">
        <v>40721.4</v>
      </c>
      <c r="F12" s="8">
        <f t="shared" si="0"/>
        <v>3.3106829268292683</v>
      </c>
    </row>
    <row r="13" spans="1:6" ht="89.25" x14ac:dyDescent="0.2">
      <c r="A13" s="1">
        <v>5</v>
      </c>
      <c r="B13" s="9" t="s">
        <v>646</v>
      </c>
      <c r="C13" s="50" t="s">
        <v>711</v>
      </c>
      <c r="D13" s="11">
        <v>209400</v>
      </c>
      <c r="E13" s="11">
        <v>610646.71</v>
      </c>
      <c r="F13" s="8">
        <f t="shared" si="0"/>
        <v>2.9161734001910218</v>
      </c>
    </row>
    <row r="14" spans="1:6" ht="127.5" x14ac:dyDescent="0.2">
      <c r="A14" s="1">
        <v>6</v>
      </c>
      <c r="B14" s="9" t="s">
        <v>10</v>
      </c>
      <c r="C14" s="10" t="s">
        <v>218</v>
      </c>
      <c r="D14" s="11">
        <v>700000</v>
      </c>
      <c r="E14" s="11">
        <v>63477.77</v>
      </c>
      <c r="F14" s="12">
        <f t="shared" si="0"/>
        <v>9.0682528571428569E-2</v>
      </c>
    </row>
    <row r="15" spans="1:6" ht="63.75" x14ac:dyDescent="0.2">
      <c r="A15" s="1">
        <v>7</v>
      </c>
      <c r="B15" s="9" t="s">
        <v>11</v>
      </c>
      <c r="C15" s="10" t="s">
        <v>219</v>
      </c>
      <c r="D15" s="11">
        <v>580200</v>
      </c>
      <c r="E15" s="11">
        <v>336198.12</v>
      </c>
      <c r="F15" s="12">
        <f t="shared" si="0"/>
        <v>0.57945211995863499</v>
      </c>
    </row>
    <row r="16" spans="1:6" ht="51" x14ac:dyDescent="0.2">
      <c r="A16" s="1">
        <v>8</v>
      </c>
      <c r="B16" s="9" t="s">
        <v>647</v>
      </c>
      <c r="C16" s="50" t="s">
        <v>648</v>
      </c>
      <c r="D16" s="11">
        <v>6800</v>
      </c>
      <c r="E16" s="11">
        <v>8653.4500000000007</v>
      </c>
      <c r="F16" s="12">
        <f t="shared" si="0"/>
        <v>1.2725661764705885</v>
      </c>
    </row>
    <row r="17" spans="1:6" ht="63.75" x14ac:dyDescent="0.2">
      <c r="A17" s="1">
        <v>9</v>
      </c>
      <c r="B17" s="9" t="s">
        <v>12</v>
      </c>
      <c r="C17" s="10" t="s">
        <v>220</v>
      </c>
      <c r="D17" s="11">
        <v>13000</v>
      </c>
      <c r="E17" s="11">
        <v>13961.4</v>
      </c>
      <c r="F17" s="12">
        <f t="shared" si="0"/>
        <v>1.073953846153846</v>
      </c>
    </row>
    <row r="18" spans="1:6" ht="102" x14ac:dyDescent="0.2">
      <c r="A18" s="1">
        <v>10</v>
      </c>
      <c r="B18" s="9" t="s">
        <v>13</v>
      </c>
      <c r="C18" s="10" t="s">
        <v>221</v>
      </c>
      <c r="D18" s="11">
        <v>300000</v>
      </c>
      <c r="E18" s="11">
        <v>56043.12</v>
      </c>
      <c r="F18" s="12">
        <f t="shared" si="0"/>
        <v>0.18681040000000002</v>
      </c>
    </row>
    <row r="19" spans="1:6" ht="38.25" x14ac:dyDescent="0.2">
      <c r="A19" s="1">
        <v>11</v>
      </c>
      <c r="B19" s="13" t="s">
        <v>191</v>
      </c>
      <c r="C19" s="14" t="s">
        <v>192</v>
      </c>
      <c r="D19" s="15">
        <f>SUM(D20:D23)</f>
        <v>1839000</v>
      </c>
      <c r="E19" s="15">
        <f>SUM(E20:E23)</f>
        <v>993057.66</v>
      </c>
      <c r="F19" s="8">
        <f t="shared" si="0"/>
        <v>0.5399987275693312</v>
      </c>
    </row>
    <row r="20" spans="1:6" ht="63.75" x14ac:dyDescent="0.2">
      <c r="A20" s="1">
        <v>12</v>
      </c>
      <c r="B20" s="16" t="s">
        <v>193</v>
      </c>
      <c r="C20" s="17" t="s">
        <v>194</v>
      </c>
      <c r="D20" s="18">
        <v>619000</v>
      </c>
      <c r="E20" s="11">
        <v>392173.48</v>
      </c>
      <c r="F20" s="12">
        <f t="shared" si="0"/>
        <v>0.6335597415185783</v>
      </c>
    </row>
    <row r="21" spans="1:6" ht="76.5" x14ac:dyDescent="0.2">
      <c r="A21" s="1">
        <v>13</v>
      </c>
      <c r="B21" s="16" t="s">
        <v>195</v>
      </c>
      <c r="C21" s="17" t="s">
        <v>196</v>
      </c>
      <c r="D21" s="18">
        <v>20000</v>
      </c>
      <c r="E21" s="11">
        <v>4262.3999999999996</v>
      </c>
      <c r="F21" s="12">
        <f t="shared" si="0"/>
        <v>0.21311999999999998</v>
      </c>
    </row>
    <row r="22" spans="1:6" ht="63.75" x14ac:dyDescent="0.2">
      <c r="A22" s="1">
        <v>14</v>
      </c>
      <c r="B22" s="16" t="s">
        <v>197</v>
      </c>
      <c r="C22" s="17" t="s">
        <v>198</v>
      </c>
      <c r="D22" s="18">
        <v>1200000</v>
      </c>
      <c r="E22" s="11">
        <v>676167.91</v>
      </c>
      <c r="F22" s="12">
        <f t="shared" si="0"/>
        <v>0.56347325833333339</v>
      </c>
    </row>
    <row r="23" spans="1:6" ht="63.75" x14ac:dyDescent="0.2">
      <c r="A23" s="1">
        <v>15</v>
      </c>
      <c r="B23" s="16" t="s">
        <v>199</v>
      </c>
      <c r="C23" s="17" t="s">
        <v>200</v>
      </c>
      <c r="D23" s="18">
        <v>0</v>
      </c>
      <c r="E23" s="11">
        <v>-79546.13</v>
      </c>
      <c r="F23" s="12">
        <v>0</v>
      </c>
    </row>
    <row r="24" spans="1:6" x14ac:dyDescent="0.2">
      <c r="A24" s="1">
        <v>16</v>
      </c>
      <c r="B24" s="5" t="s">
        <v>172</v>
      </c>
      <c r="C24" s="6" t="s">
        <v>173</v>
      </c>
      <c r="D24" s="7">
        <f>D25+D35+D41+D43</f>
        <v>6631530</v>
      </c>
      <c r="E24" s="7">
        <f>E25+E35+E41+E43</f>
        <v>2504192.3799999994</v>
      </c>
      <c r="F24" s="8">
        <f t="shared" si="0"/>
        <v>0.37761909845842506</v>
      </c>
    </row>
    <row r="25" spans="1:6" ht="25.5" x14ac:dyDescent="0.2">
      <c r="A25" s="1">
        <v>17</v>
      </c>
      <c r="B25" s="16" t="s">
        <v>602</v>
      </c>
      <c r="C25" s="6" t="s">
        <v>603</v>
      </c>
      <c r="D25" s="7">
        <f>D26+D27+D28+D29+D30+D31+D32+D33+D34</f>
        <v>1038420</v>
      </c>
      <c r="E25" s="7">
        <f>E26+E27+E28+E29+E30+E31+E32+E33+E34</f>
        <v>1031387.2599999999</v>
      </c>
      <c r="F25" s="8">
        <f t="shared" si="0"/>
        <v>0.9932274609502898</v>
      </c>
    </row>
    <row r="26" spans="1:6" ht="51" x14ac:dyDescent="0.2">
      <c r="A26" s="1">
        <v>18</v>
      </c>
      <c r="B26" s="16" t="s">
        <v>604</v>
      </c>
      <c r="C26" s="19" t="s">
        <v>605</v>
      </c>
      <c r="D26" s="11">
        <v>600000</v>
      </c>
      <c r="E26" s="11">
        <v>651954.91</v>
      </c>
      <c r="F26" s="8">
        <f t="shared" si="0"/>
        <v>1.0865915166666666</v>
      </c>
    </row>
    <row r="27" spans="1:6" ht="38.25" x14ac:dyDescent="0.2">
      <c r="A27" s="1">
        <v>19</v>
      </c>
      <c r="B27" s="16" t="s">
        <v>606</v>
      </c>
      <c r="C27" s="20" t="s">
        <v>607</v>
      </c>
      <c r="D27" s="11">
        <v>2510</v>
      </c>
      <c r="E27" s="11">
        <v>5462.5</v>
      </c>
      <c r="F27" s="8">
        <f t="shared" si="0"/>
        <v>2.1762948207171315</v>
      </c>
    </row>
    <row r="28" spans="1:6" ht="51" x14ac:dyDescent="0.2">
      <c r="A28" s="1">
        <v>20</v>
      </c>
      <c r="B28" s="16" t="s">
        <v>608</v>
      </c>
      <c r="C28" s="20" t="s">
        <v>609</v>
      </c>
      <c r="D28" s="11">
        <v>1360</v>
      </c>
      <c r="E28" s="11">
        <v>2100.94</v>
      </c>
      <c r="F28" s="8">
        <f t="shared" si="0"/>
        <v>1.5448088235294117</v>
      </c>
    </row>
    <row r="29" spans="1:6" ht="63.75" x14ac:dyDescent="0.2">
      <c r="A29" s="1">
        <v>21</v>
      </c>
      <c r="B29" s="16" t="s">
        <v>610</v>
      </c>
      <c r="C29" s="19" t="s">
        <v>611</v>
      </c>
      <c r="D29" s="11">
        <v>7000</v>
      </c>
      <c r="E29" s="11">
        <v>-0.81</v>
      </c>
      <c r="F29" s="8">
        <f t="shared" si="0"/>
        <v>-1.1571428571428572E-4</v>
      </c>
    </row>
    <row r="30" spans="1:6" ht="63.75" x14ac:dyDescent="0.2">
      <c r="A30" s="1">
        <v>22</v>
      </c>
      <c r="B30" s="16" t="s">
        <v>612</v>
      </c>
      <c r="C30" s="20" t="s">
        <v>613</v>
      </c>
      <c r="D30" s="11">
        <v>300000</v>
      </c>
      <c r="E30" s="11">
        <v>370516.68</v>
      </c>
      <c r="F30" s="12">
        <f>E30/D30</f>
        <v>1.2350555999999999</v>
      </c>
    </row>
    <row r="31" spans="1:6" ht="38.25" x14ac:dyDescent="0.2">
      <c r="A31" s="1">
        <v>23</v>
      </c>
      <c r="B31" s="16" t="s">
        <v>614</v>
      </c>
      <c r="C31" s="20" t="s">
        <v>615</v>
      </c>
      <c r="D31" s="11">
        <v>2250</v>
      </c>
      <c r="E31" s="11">
        <v>4331.68</v>
      </c>
      <c r="F31" s="12">
        <f>E31/D31</f>
        <v>1.9251911111111113</v>
      </c>
    </row>
    <row r="32" spans="1:6" ht="63.75" x14ac:dyDescent="0.2">
      <c r="A32" s="1">
        <v>24</v>
      </c>
      <c r="B32" s="16" t="s">
        <v>616</v>
      </c>
      <c r="C32" s="19" t="s">
        <v>617</v>
      </c>
      <c r="D32" s="11">
        <v>300</v>
      </c>
      <c r="E32" s="11">
        <v>690.84</v>
      </c>
      <c r="F32" s="12">
        <f>E32/D32</f>
        <v>2.3028</v>
      </c>
    </row>
    <row r="33" spans="1:6" ht="51" x14ac:dyDescent="0.2">
      <c r="A33" s="1">
        <v>25</v>
      </c>
      <c r="B33" s="16" t="s">
        <v>618</v>
      </c>
      <c r="C33" s="20" t="s">
        <v>619</v>
      </c>
      <c r="D33" s="11">
        <v>125000</v>
      </c>
      <c r="E33" s="11">
        <v>-3653.43</v>
      </c>
      <c r="F33" s="12">
        <f>E33/D33</f>
        <v>-2.922744E-2</v>
      </c>
    </row>
    <row r="34" spans="1:6" ht="38.25" x14ac:dyDescent="0.2">
      <c r="A34" s="1">
        <v>26</v>
      </c>
      <c r="B34" s="16" t="s">
        <v>620</v>
      </c>
      <c r="C34" s="19" t="s">
        <v>621</v>
      </c>
      <c r="D34" s="11">
        <v>0</v>
      </c>
      <c r="E34" s="11">
        <v>-16.05</v>
      </c>
      <c r="F34" s="12">
        <v>0</v>
      </c>
    </row>
    <row r="35" spans="1:6" ht="25.5" x14ac:dyDescent="0.2">
      <c r="A35" s="1">
        <v>27</v>
      </c>
      <c r="B35" s="5" t="s">
        <v>174</v>
      </c>
      <c r="C35" s="6" t="s">
        <v>175</v>
      </c>
      <c r="D35" s="7">
        <f>D36+D37+D38+D39+D40</f>
        <v>3370110</v>
      </c>
      <c r="E35" s="7">
        <f>E36+E37+E38+E39+E40</f>
        <v>1202734.3199999998</v>
      </c>
      <c r="F35" s="8">
        <f t="shared" si="0"/>
        <v>0.35688280797956146</v>
      </c>
    </row>
    <row r="36" spans="1:6" ht="51" x14ac:dyDescent="0.2">
      <c r="A36" s="1">
        <v>28</v>
      </c>
      <c r="B36" s="9" t="s">
        <v>0</v>
      </c>
      <c r="C36" s="10" t="s">
        <v>222</v>
      </c>
      <c r="D36" s="11">
        <v>3361000</v>
      </c>
      <c r="E36" s="11">
        <v>1164187.67</v>
      </c>
      <c r="F36" s="12">
        <f t="shared" si="0"/>
        <v>0.34638133591193093</v>
      </c>
    </row>
    <row r="37" spans="1:6" ht="25.5" x14ac:dyDescent="0.2">
      <c r="A37" s="1">
        <v>29</v>
      </c>
      <c r="B37" s="9" t="s">
        <v>223</v>
      </c>
      <c r="C37" s="10" t="s">
        <v>224</v>
      </c>
      <c r="D37" s="11">
        <v>500</v>
      </c>
      <c r="E37" s="11">
        <v>4314.5200000000004</v>
      </c>
      <c r="F37" s="12">
        <f t="shared" si="0"/>
        <v>8.6290400000000016</v>
      </c>
    </row>
    <row r="38" spans="1:6" ht="51" x14ac:dyDescent="0.2">
      <c r="A38" s="1">
        <v>30</v>
      </c>
      <c r="B38" s="9" t="s">
        <v>14</v>
      </c>
      <c r="C38" s="10" t="s">
        <v>622</v>
      </c>
      <c r="D38" s="11">
        <v>8500</v>
      </c>
      <c r="E38" s="11">
        <v>34263.4</v>
      </c>
      <c r="F38" s="12">
        <f t="shared" si="0"/>
        <v>4.0309882352941182</v>
      </c>
    </row>
    <row r="39" spans="1:6" ht="63.75" x14ac:dyDescent="0.2">
      <c r="A39" s="1">
        <v>31</v>
      </c>
      <c r="B39" s="9" t="s">
        <v>1</v>
      </c>
      <c r="C39" s="10" t="s">
        <v>225</v>
      </c>
      <c r="D39" s="11">
        <v>100</v>
      </c>
      <c r="E39" s="11">
        <v>-35.43</v>
      </c>
      <c r="F39" s="12">
        <f>E39/D39</f>
        <v>-0.3543</v>
      </c>
    </row>
    <row r="40" spans="1:6" ht="38.25" x14ac:dyDescent="0.2">
      <c r="A40" s="1">
        <v>32</v>
      </c>
      <c r="B40" s="9" t="s">
        <v>226</v>
      </c>
      <c r="C40" s="10" t="s">
        <v>227</v>
      </c>
      <c r="D40" s="11">
        <v>10</v>
      </c>
      <c r="E40" s="11">
        <v>4.16</v>
      </c>
      <c r="F40" s="12">
        <f>E40/D40</f>
        <v>0.41600000000000004</v>
      </c>
    </row>
    <row r="41" spans="1:6" x14ac:dyDescent="0.2">
      <c r="A41" s="1">
        <v>33</v>
      </c>
      <c r="B41" s="5" t="s">
        <v>2</v>
      </c>
      <c r="C41" s="6" t="s">
        <v>3</v>
      </c>
      <c r="D41" s="7">
        <f>D42</f>
        <v>2123000</v>
      </c>
      <c r="E41" s="7">
        <f>E42</f>
        <v>202393.8</v>
      </c>
      <c r="F41" s="8">
        <f t="shared" si="0"/>
        <v>9.533386716910032E-2</v>
      </c>
    </row>
    <row r="42" spans="1:6" ht="38.25" x14ac:dyDescent="0.2">
      <c r="A42" s="1">
        <v>34</v>
      </c>
      <c r="B42" s="9" t="s">
        <v>4</v>
      </c>
      <c r="C42" s="10" t="s">
        <v>228</v>
      </c>
      <c r="D42" s="11">
        <v>2123000</v>
      </c>
      <c r="E42" s="11">
        <v>202393.8</v>
      </c>
      <c r="F42" s="12">
        <f t="shared" si="0"/>
        <v>9.533386716910032E-2</v>
      </c>
    </row>
    <row r="43" spans="1:6" ht="25.5" x14ac:dyDescent="0.2">
      <c r="A43" s="1">
        <v>35</v>
      </c>
      <c r="B43" s="5" t="s">
        <v>15</v>
      </c>
      <c r="C43" s="6" t="s">
        <v>16</v>
      </c>
      <c r="D43" s="7">
        <f>D44</f>
        <v>100000</v>
      </c>
      <c r="E43" s="7">
        <f>E44</f>
        <v>67677</v>
      </c>
      <c r="F43" s="8">
        <f t="shared" si="0"/>
        <v>0.67676999999999998</v>
      </c>
    </row>
    <row r="44" spans="1:6" ht="51" x14ac:dyDescent="0.2">
      <c r="A44" s="1">
        <v>36</v>
      </c>
      <c r="B44" s="9" t="s">
        <v>17</v>
      </c>
      <c r="C44" s="10" t="s">
        <v>623</v>
      </c>
      <c r="D44" s="11">
        <v>100000</v>
      </c>
      <c r="E44" s="11">
        <v>67677</v>
      </c>
      <c r="F44" s="12">
        <f t="shared" si="0"/>
        <v>0.67676999999999998</v>
      </c>
    </row>
    <row r="45" spans="1:6" x14ac:dyDescent="0.2">
      <c r="A45" s="1">
        <v>37</v>
      </c>
      <c r="B45" s="5" t="s">
        <v>649</v>
      </c>
      <c r="C45" s="6" t="s">
        <v>650</v>
      </c>
      <c r="D45" s="7">
        <f>D46</f>
        <v>0</v>
      </c>
      <c r="E45" s="7">
        <f>E46</f>
        <v>200</v>
      </c>
      <c r="F45" s="8">
        <v>0</v>
      </c>
    </row>
    <row r="46" spans="1:6" ht="38.25" x14ac:dyDescent="0.2">
      <c r="A46" s="1">
        <v>38</v>
      </c>
      <c r="B46" s="9" t="s">
        <v>651</v>
      </c>
      <c r="C46" s="10" t="s">
        <v>652</v>
      </c>
      <c r="D46" s="11">
        <v>0</v>
      </c>
      <c r="E46" s="11">
        <v>200</v>
      </c>
      <c r="F46" s="12">
        <v>0</v>
      </c>
    </row>
    <row r="47" spans="1:6" ht="38.25" x14ac:dyDescent="0.2">
      <c r="A47" s="1">
        <v>39</v>
      </c>
      <c r="B47" s="5" t="s">
        <v>240</v>
      </c>
      <c r="C47" s="6" t="s">
        <v>241</v>
      </c>
      <c r="D47" s="7">
        <f>D48+D49</f>
        <v>0</v>
      </c>
      <c r="E47" s="7">
        <f>E48+E49</f>
        <v>0</v>
      </c>
      <c r="F47" s="8">
        <v>0</v>
      </c>
    </row>
    <row r="48" spans="1:6" ht="38.25" x14ac:dyDescent="0.2">
      <c r="A48" s="1">
        <v>40</v>
      </c>
      <c r="B48" s="9" t="s">
        <v>712</v>
      </c>
      <c r="C48" s="10" t="s">
        <v>713</v>
      </c>
      <c r="D48" s="11">
        <v>0</v>
      </c>
      <c r="E48" s="11">
        <v>-30.26</v>
      </c>
      <c r="F48" s="12">
        <v>0</v>
      </c>
    </row>
    <row r="49" spans="1:6" ht="38.25" x14ac:dyDescent="0.2">
      <c r="A49" s="1">
        <v>41</v>
      </c>
      <c r="B49" s="9" t="s">
        <v>714</v>
      </c>
      <c r="C49" s="10" t="s">
        <v>715</v>
      </c>
      <c r="D49" s="11">
        <v>0</v>
      </c>
      <c r="E49" s="11">
        <v>30.26</v>
      </c>
      <c r="F49" s="12">
        <v>0</v>
      </c>
    </row>
    <row r="50" spans="1:6" ht="38.25" x14ac:dyDescent="0.2">
      <c r="A50" s="1">
        <v>42</v>
      </c>
      <c r="B50" s="5" t="s">
        <v>5</v>
      </c>
      <c r="C50" s="6" t="s">
        <v>19</v>
      </c>
      <c r="D50" s="7">
        <f>D51+D53+D57</f>
        <v>3229000</v>
      </c>
      <c r="E50" s="7">
        <f>E51+E53+E57</f>
        <v>2673134.87</v>
      </c>
      <c r="F50" s="8">
        <f t="shared" si="0"/>
        <v>0.82785223598637347</v>
      </c>
    </row>
    <row r="51" spans="1:6" ht="63.75" x14ac:dyDescent="0.2">
      <c r="A51" s="1">
        <v>43</v>
      </c>
      <c r="B51" s="9" t="s">
        <v>20</v>
      </c>
      <c r="C51" s="10" t="s">
        <v>653</v>
      </c>
      <c r="D51" s="7">
        <f>D52</f>
        <v>1900000</v>
      </c>
      <c r="E51" s="7">
        <f>E52</f>
        <v>1883720.89</v>
      </c>
      <c r="F51" s="8">
        <f t="shared" si="0"/>
        <v>0.99143204736842094</v>
      </c>
    </row>
    <row r="52" spans="1:6" ht="76.5" x14ac:dyDescent="0.2">
      <c r="A52" s="1">
        <v>44</v>
      </c>
      <c r="B52" s="9" t="s">
        <v>21</v>
      </c>
      <c r="C52" s="10" t="s">
        <v>229</v>
      </c>
      <c r="D52" s="11">
        <v>1900000</v>
      </c>
      <c r="E52" s="11">
        <v>1883720.89</v>
      </c>
      <c r="F52" s="12">
        <f t="shared" si="0"/>
        <v>0.99143204736842094</v>
      </c>
    </row>
    <row r="53" spans="1:6" ht="38.25" x14ac:dyDescent="0.2">
      <c r="A53" s="1">
        <v>45</v>
      </c>
      <c r="B53" s="13" t="s">
        <v>201</v>
      </c>
      <c r="C53" s="14" t="s">
        <v>654</v>
      </c>
      <c r="D53" s="15">
        <f>SUM(D54:D56)</f>
        <v>769000</v>
      </c>
      <c r="E53" s="15">
        <f>SUM(E54:E56)</f>
        <v>354699.98</v>
      </c>
      <c r="F53" s="8">
        <f t="shared" si="0"/>
        <v>0.46124834850455132</v>
      </c>
    </row>
    <row r="54" spans="1:6" ht="76.5" x14ac:dyDescent="0.2">
      <c r="A54" s="1">
        <v>46</v>
      </c>
      <c r="B54" s="16" t="s">
        <v>202</v>
      </c>
      <c r="C54" s="17" t="s">
        <v>230</v>
      </c>
      <c r="D54" s="18">
        <v>650000</v>
      </c>
      <c r="E54" s="11">
        <v>273230</v>
      </c>
      <c r="F54" s="12">
        <f t="shared" si="0"/>
        <v>0.42035384615384613</v>
      </c>
    </row>
    <row r="55" spans="1:6" ht="63.75" x14ac:dyDescent="0.2">
      <c r="A55" s="1">
        <v>47</v>
      </c>
      <c r="B55" s="16" t="s">
        <v>203</v>
      </c>
      <c r="C55" s="17" t="s">
        <v>231</v>
      </c>
      <c r="D55" s="18">
        <v>114000</v>
      </c>
      <c r="E55" s="11">
        <v>79069.98</v>
      </c>
      <c r="F55" s="12">
        <f t="shared" si="0"/>
        <v>0.69359631578947367</v>
      </c>
    </row>
    <row r="56" spans="1:6" ht="51" x14ac:dyDescent="0.2">
      <c r="A56" s="1">
        <v>48</v>
      </c>
      <c r="B56" s="16" t="s">
        <v>204</v>
      </c>
      <c r="C56" s="17" t="s">
        <v>232</v>
      </c>
      <c r="D56" s="18">
        <v>5000</v>
      </c>
      <c r="E56" s="11">
        <v>2400</v>
      </c>
      <c r="F56" s="12">
        <f t="shared" si="0"/>
        <v>0.48</v>
      </c>
    </row>
    <row r="57" spans="1:6" ht="51" x14ac:dyDescent="0.2">
      <c r="A57" s="1">
        <v>49</v>
      </c>
      <c r="B57" s="16" t="s">
        <v>22</v>
      </c>
      <c r="C57" s="17" t="s">
        <v>23</v>
      </c>
      <c r="D57" s="18">
        <v>560000</v>
      </c>
      <c r="E57" s="11">
        <v>434714</v>
      </c>
      <c r="F57" s="12">
        <f t="shared" si="0"/>
        <v>0.77627500000000005</v>
      </c>
    </row>
    <row r="58" spans="1:6" ht="25.5" x14ac:dyDescent="0.2">
      <c r="A58" s="1">
        <v>50</v>
      </c>
      <c r="B58" s="5" t="s">
        <v>24</v>
      </c>
      <c r="C58" s="6" t="s">
        <v>25</v>
      </c>
      <c r="D58" s="7">
        <f>D59+D60+D61+D62</f>
        <v>301000</v>
      </c>
      <c r="E58" s="7">
        <f>E59+E60+E61+E62</f>
        <v>210332.85</v>
      </c>
      <c r="F58" s="8">
        <f t="shared" si="0"/>
        <v>0.69878023255813959</v>
      </c>
    </row>
    <row r="59" spans="1:6" ht="25.5" x14ac:dyDescent="0.2">
      <c r="A59" s="1">
        <v>51</v>
      </c>
      <c r="B59" s="9" t="s">
        <v>26</v>
      </c>
      <c r="C59" s="10" t="s">
        <v>27</v>
      </c>
      <c r="D59" s="11">
        <v>100000</v>
      </c>
      <c r="E59" s="11">
        <v>88111.21</v>
      </c>
      <c r="F59" s="12">
        <f t="shared" si="0"/>
        <v>0.88111210000000006</v>
      </c>
    </row>
    <row r="60" spans="1:6" ht="25.5" x14ac:dyDescent="0.2">
      <c r="A60" s="1">
        <v>52</v>
      </c>
      <c r="B60" s="9" t="s">
        <v>28</v>
      </c>
      <c r="C60" s="10" t="s">
        <v>29</v>
      </c>
      <c r="D60" s="11">
        <v>1000</v>
      </c>
      <c r="E60" s="11">
        <v>86.01</v>
      </c>
      <c r="F60" s="12">
        <f t="shared" si="0"/>
        <v>8.6010000000000003E-2</v>
      </c>
    </row>
    <row r="61" spans="1:6" ht="25.5" x14ac:dyDescent="0.2">
      <c r="A61" s="1">
        <v>53</v>
      </c>
      <c r="B61" s="9" t="s">
        <v>30</v>
      </c>
      <c r="C61" s="10" t="s">
        <v>31</v>
      </c>
      <c r="D61" s="11">
        <v>100000</v>
      </c>
      <c r="E61" s="11">
        <v>41975.6</v>
      </c>
      <c r="F61" s="12">
        <f t="shared" si="0"/>
        <v>0.41975599999999996</v>
      </c>
    </row>
    <row r="62" spans="1:6" ht="25.5" x14ac:dyDescent="0.2">
      <c r="A62" s="1">
        <v>54</v>
      </c>
      <c r="B62" s="9" t="s">
        <v>32</v>
      </c>
      <c r="C62" s="10" t="s">
        <v>33</v>
      </c>
      <c r="D62" s="11">
        <v>100000</v>
      </c>
      <c r="E62" s="11">
        <v>80160.03</v>
      </c>
      <c r="F62" s="12">
        <f t="shared" si="0"/>
        <v>0.80160030000000004</v>
      </c>
    </row>
    <row r="63" spans="1:6" ht="25.5" x14ac:dyDescent="0.2">
      <c r="A63" s="1">
        <v>55</v>
      </c>
      <c r="B63" s="5" t="s">
        <v>7</v>
      </c>
      <c r="C63" s="6" t="s">
        <v>34</v>
      </c>
      <c r="D63" s="7">
        <f>D64</f>
        <v>27967015.199999999</v>
      </c>
      <c r="E63" s="7">
        <f>E64</f>
        <v>14083559.799999999</v>
      </c>
      <c r="F63" s="8">
        <f t="shared" si="0"/>
        <v>0.50357750726291306</v>
      </c>
    </row>
    <row r="64" spans="1:6" ht="38.25" x14ac:dyDescent="0.2">
      <c r="A64" s="1">
        <v>56</v>
      </c>
      <c r="B64" s="5" t="s">
        <v>8</v>
      </c>
      <c r="C64" s="6" t="s">
        <v>655</v>
      </c>
      <c r="D64" s="11">
        <f>D65+D66+D67</f>
        <v>27967015.199999999</v>
      </c>
      <c r="E64" s="11">
        <f>E65+E66+E67</f>
        <v>14083559.799999999</v>
      </c>
      <c r="F64" s="12">
        <f t="shared" si="0"/>
        <v>0.50357750726291306</v>
      </c>
    </row>
    <row r="65" spans="1:6" ht="76.5" x14ac:dyDescent="0.2">
      <c r="A65" s="1">
        <v>57</v>
      </c>
      <c r="B65" s="9" t="s">
        <v>35</v>
      </c>
      <c r="C65" s="10" t="s">
        <v>233</v>
      </c>
      <c r="D65" s="11">
        <v>26000000</v>
      </c>
      <c r="E65" s="11">
        <v>12783962.83</v>
      </c>
      <c r="F65" s="12">
        <f t="shared" si="0"/>
        <v>0.49169087807692308</v>
      </c>
    </row>
    <row r="66" spans="1:6" ht="51" x14ac:dyDescent="0.2">
      <c r="A66" s="1">
        <v>58</v>
      </c>
      <c r="B66" s="9" t="s">
        <v>36</v>
      </c>
      <c r="C66" s="10" t="s">
        <v>234</v>
      </c>
      <c r="D66" s="11">
        <v>1500000</v>
      </c>
      <c r="E66" s="11">
        <v>959050.43</v>
      </c>
      <c r="F66" s="12">
        <f t="shared" si="0"/>
        <v>0.63936695333333338</v>
      </c>
    </row>
    <row r="67" spans="1:6" ht="25.5" x14ac:dyDescent="0.2">
      <c r="A67" s="1">
        <v>59</v>
      </c>
      <c r="B67" s="9" t="s">
        <v>643</v>
      </c>
      <c r="C67" s="10" t="s">
        <v>644</v>
      </c>
      <c r="D67" s="11">
        <v>467015.2</v>
      </c>
      <c r="E67" s="11">
        <v>340546.54</v>
      </c>
      <c r="F67" s="12">
        <f t="shared" si="0"/>
        <v>0.72919797899511618</v>
      </c>
    </row>
    <row r="68" spans="1:6" ht="25.5" x14ac:dyDescent="0.2">
      <c r="A68" s="1">
        <v>60</v>
      </c>
      <c r="B68" s="5" t="s">
        <v>37</v>
      </c>
      <c r="C68" s="6" t="s">
        <v>38</v>
      </c>
      <c r="D68" s="7">
        <f>D69</f>
        <v>118000</v>
      </c>
      <c r="E68" s="7">
        <f>E69</f>
        <v>167726.26</v>
      </c>
      <c r="F68" s="8">
        <f t="shared" si="0"/>
        <v>1.4214089830508476</v>
      </c>
    </row>
    <row r="69" spans="1:6" ht="38.25" x14ac:dyDescent="0.2">
      <c r="A69" s="1">
        <v>61</v>
      </c>
      <c r="B69" s="9" t="s">
        <v>39</v>
      </c>
      <c r="C69" s="10" t="s">
        <v>235</v>
      </c>
      <c r="D69" s="11">
        <v>118000</v>
      </c>
      <c r="E69" s="11">
        <v>167726.26</v>
      </c>
      <c r="F69" s="12">
        <f t="shared" si="0"/>
        <v>1.4214089830508476</v>
      </c>
    </row>
    <row r="70" spans="1:6" x14ac:dyDescent="0.2">
      <c r="A70" s="1">
        <v>62</v>
      </c>
      <c r="B70" s="5" t="s">
        <v>40</v>
      </c>
      <c r="C70" s="6" t="s">
        <v>41</v>
      </c>
      <c r="D70" s="7">
        <f>D71+D72+D73+D74+D75</f>
        <v>71000</v>
      </c>
      <c r="E70" s="7">
        <f>E71+E72+E73+E74+E75</f>
        <v>298846.42</v>
      </c>
      <c r="F70" s="12">
        <f t="shared" si="0"/>
        <v>4.2091045070422535</v>
      </c>
    </row>
    <row r="71" spans="1:6" ht="25.5" x14ac:dyDescent="0.2">
      <c r="A71" s="1">
        <v>63</v>
      </c>
      <c r="B71" s="9" t="s">
        <v>624</v>
      </c>
      <c r="C71" s="10" t="s">
        <v>625</v>
      </c>
      <c r="D71" s="11">
        <v>0</v>
      </c>
      <c r="E71" s="76">
        <v>-1082.8</v>
      </c>
      <c r="F71" s="12">
        <v>0</v>
      </c>
    </row>
    <row r="72" spans="1:6" ht="38.25" x14ac:dyDescent="0.2">
      <c r="A72" s="1">
        <v>64</v>
      </c>
      <c r="B72" s="9" t="s">
        <v>716</v>
      </c>
      <c r="C72" s="10" t="s">
        <v>717</v>
      </c>
      <c r="D72" s="11">
        <v>20000</v>
      </c>
      <c r="E72" s="76">
        <v>20000</v>
      </c>
      <c r="F72" s="12">
        <f t="shared" si="0"/>
        <v>1</v>
      </c>
    </row>
    <row r="73" spans="1:6" ht="38.25" x14ac:dyDescent="0.2">
      <c r="A73" s="1">
        <v>65</v>
      </c>
      <c r="B73" s="9" t="s">
        <v>795</v>
      </c>
      <c r="C73" s="10" t="s">
        <v>796</v>
      </c>
      <c r="D73" s="11">
        <v>0</v>
      </c>
      <c r="E73" s="76">
        <v>1500</v>
      </c>
      <c r="F73" s="12">
        <v>0</v>
      </c>
    </row>
    <row r="74" spans="1:6" ht="38.25" x14ac:dyDescent="0.2">
      <c r="A74" s="1">
        <v>66</v>
      </c>
      <c r="B74" s="9" t="s">
        <v>797</v>
      </c>
      <c r="C74" s="10" t="s">
        <v>42</v>
      </c>
      <c r="D74" s="11">
        <v>0</v>
      </c>
      <c r="E74" s="76">
        <v>20000</v>
      </c>
      <c r="F74" s="12">
        <v>0</v>
      </c>
    </row>
    <row r="75" spans="1:6" ht="38.25" x14ac:dyDescent="0.2">
      <c r="A75" s="1">
        <v>67</v>
      </c>
      <c r="B75" s="9" t="s">
        <v>242</v>
      </c>
      <c r="C75" s="10" t="s">
        <v>42</v>
      </c>
      <c r="D75" s="11">
        <v>51000</v>
      </c>
      <c r="E75" s="76">
        <v>258429.22</v>
      </c>
      <c r="F75" s="12">
        <f t="shared" si="0"/>
        <v>5.0672396078431374</v>
      </c>
    </row>
    <row r="76" spans="1:6" x14ac:dyDescent="0.2">
      <c r="A76" s="1">
        <v>68</v>
      </c>
      <c r="B76" s="5" t="s">
        <v>798</v>
      </c>
      <c r="C76" s="6" t="s">
        <v>799</v>
      </c>
      <c r="D76" s="7">
        <f>D77</f>
        <v>0</v>
      </c>
      <c r="E76" s="7">
        <f>E77</f>
        <v>300.8</v>
      </c>
      <c r="F76" s="8">
        <v>0</v>
      </c>
    </row>
    <row r="77" spans="1:6" ht="25.5" x14ac:dyDescent="0.2">
      <c r="A77" s="1">
        <v>69</v>
      </c>
      <c r="B77" s="9" t="s">
        <v>800</v>
      </c>
      <c r="C77" s="10" t="s">
        <v>801</v>
      </c>
      <c r="D77" s="11">
        <v>0</v>
      </c>
      <c r="E77" s="76">
        <v>300.8</v>
      </c>
      <c r="F77" s="12">
        <v>0</v>
      </c>
    </row>
    <row r="78" spans="1:6" x14ac:dyDescent="0.2">
      <c r="A78" s="1">
        <v>70</v>
      </c>
      <c r="B78" s="5" t="s">
        <v>43</v>
      </c>
      <c r="C78" s="6" t="s">
        <v>44</v>
      </c>
      <c r="D78" s="7">
        <f>D79+D114</f>
        <v>698817866</v>
      </c>
      <c r="E78" s="7">
        <f>E79+E114</f>
        <v>280009514.39000005</v>
      </c>
      <c r="F78" s="8">
        <f t="shared" si="0"/>
        <v>0.40069026281878151</v>
      </c>
    </row>
    <row r="79" spans="1:6" ht="25.5" x14ac:dyDescent="0.2">
      <c r="A79" s="1">
        <v>71</v>
      </c>
      <c r="B79" s="5" t="s">
        <v>45</v>
      </c>
      <c r="C79" s="6" t="s">
        <v>46</v>
      </c>
      <c r="D79" s="7">
        <f>D80+D82+D94+D110</f>
        <v>698817866</v>
      </c>
      <c r="E79" s="7">
        <f>E80+E82+E94+E110</f>
        <v>281887062.34000003</v>
      </c>
      <c r="F79" s="8">
        <f t="shared" si="0"/>
        <v>0.40337701145723143</v>
      </c>
    </row>
    <row r="80" spans="1:6" ht="25.5" x14ac:dyDescent="0.2">
      <c r="A80" s="1">
        <v>72</v>
      </c>
      <c r="B80" s="5" t="s">
        <v>718</v>
      </c>
      <c r="C80" s="6" t="s">
        <v>47</v>
      </c>
      <c r="D80" s="7">
        <f>D81</f>
        <v>132261000</v>
      </c>
      <c r="E80" s="7">
        <f>E81</f>
        <v>33066000</v>
      </c>
      <c r="F80" s="8">
        <f t="shared" si="0"/>
        <v>0.25000567060584755</v>
      </c>
    </row>
    <row r="81" spans="1:6" ht="25.5" x14ac:dyDescent="0.2">
      <c r="A81" s="1">
        <v>73</v>
      </c>
      <c r="B81" s="9" t="s">
        <v>719</v>
      </c>
      <c r="C81" s="10" t="s">
        <v>48</v>
      </c>
      <c r="D81" s="11">
        <v>132261000</v>
      </c>
      <c r="E81" s="11">
        <v>33066000</v>
      </c>
      <c r="F81" s="12">
        <f t="shared" si="0"/>
        <v>0.25000567060584755</v>
      </c>
    </row>
    <row r="82" spans="1:6" ht="38.25" x14ac:dyDescent="0.2">
      <c r="A82" s="1">
        <v>74</v>
      </c>
      <c r="B82" s="13" t="s">
        <v>720</v>
      </c>
      <c r="C82" s="14" t="s">
        <v>49</v>
      </c>
      <c r="D82" s="15">
        <f>D83+D87+D89</f>
        <v>192341600</v>
      </c>
      <c r="E82" s="15">
        <f>E83+E87+E89</f>
        <v>30086937</v>
      </c>
      <c r="F82" s="8">
        <f t="shared" si="0"/>
        <v>0.15642449163363517</v>
      </c>
    </row>
    <row r="83" spans="1:6" ht="25.5" x14ac:dyDescent="0.2">
      <c r="A83" s="1">
        <v>75</v>
      </c>
      <c r="B83" s="13" t="s">
        <v>802</v>
      </c>
      <c r="C83" s="14" t="s">
        <v>803</v>
      </c>
      <c r="D83" s="15">
        <f>D84+D85+D86</f>
        <v>2680300</v>
      </c>
      <c r="E83" s="15">
        <f>E84+E85+E86</f>
        <v>2521300</v>
      </c>
      <c r="F83" s="8">
        <f t="shared" si="0"/>
        <v>0.94067828228183414</v>
      </c>
    </row>
    <row r="84" spans="1:6" ht="35.25" customHeight="1" x14ac:dyDescent="0.2">
      <c r="A84" s="1">
        <v>76</v>
      </c>
      <c r="B84" s="16" t="s">
        <v>804</v>
      </c>
      <c r="C84" s="51" t="s">
        <v>805</v>
      </c>
      <c r="D84" s="18">
        <v>159000</v>
      </c>
      <c r="E84" s="18">
        <v>0</v>
      </c>
      <c r="F84" s="8">
        <f t="shared" si="0"/>
        <v>0</v>
      </c>
    </row>
    <row r="85" spans="1:6" ht="102" x14ac:dyDescent="0.2">
      <c r="A85" s="1">
        <v>77</v>
      </c>
      <c r="B85" s="16" t="s">
        <v>802</v>
      </c>
      <c r="C85" s="17" t="s">
        <v>806</v>
      </c>
      <c r="D85" s="18">
        <v>683300</v>
      </c>
      <c r="E85" s="18">
        <v>683300</v>
      </c>
      <c r="F85" s="8">
        <f t="shared" si="0"/>
        <v>1</v>
      </c>
    </row>
    <row r="86" spans="1:6" ht="102" x14ac:dyDescent="0.2">
      <c r="A86" s="1">
        <v>78</v>
      </c>
      <c r="B86" s="16" t="s">
        <v>802</v>
      </c>
      <c r="C86" s="17" t="s">
        <v>807</v>
      </c>
      <c r="D86" s="18">
        <v>1838000</v>
      </c>
      <c r="E86" s="18">
        <v>1838000</v>
      </c>
      <c r="F86" s="8">
        <f t="shared" si="0"/>
        <v>1</v>
      </c>
    </row>
    <row r="87" spans="1:6" ht="51" x14ac:dyDescent="0.2">
      <c r="A87" s="1">
        <v>79</v>
      </c>
      <c r="B87" s="13" t="s">
        <v>721</v>
      </c>
      <c r="C87" s="14" t="s">
        <v>392</v>
      </c>
      <c r="D87" s="15">
        <f>D88</f>
        <v>15517000</v>
      </c>
      <c r="E87" s="15">
        <f>E88</f>
        <v>0</v>
      </c>
      <c r="F87" s="8">
        <f t="shared" si="0"/>
        <v>0</v>
      </c>
    </row>
    <row r="88" spans="1:6" ht="38.25" x14ac:dyDescent="0.2">
      <c r="A88" s="1">
        <v>80</v>
      </c>
      <c r="B88" s="16" t="s">
        <v>722</v>
      </c>
      <c r="C88" s="17" t="s">
        <v>626</v>
      </c>
      <c r="D88" s="18">
        <v>15517000</v>
      </c>
      <c r="E88" s="18">
        <v>0</v>
      </c>
      <c r="F88" s="12">
        <f t="shared" si="0"/>
        <v>0</v>
      </c>
    </row>
    <row r="89" spans="1:6" ht="25.5" x14ac:dyDescent="0.2">
      <c r="A89" s="1">
        <v>81</v>
      </c>
      <c r="B89" s="13" t="s">
        <v>723</v>
      </c>
      <c r="C89" s="14" t="s">
        <v>50</v>
      </c>
      <c r="D89" s="15">
        <f>SUM(D90:D93)</f>
        <v>174144300</v>
      </c>
      <c r="E89" s="15">
        <f>SUM(E90:E93)</f>
        <v>27565637</v>
      </c>
      <c r="F89" s="8">
        <f t="shared" si="0"/>
        <v>0.15829192801601891</v>
      </c>
    </row>
    <row r="90" spans="1:6" ht="38.25" x14ac:dyDescent="0.2">
      <c r="A90" s="1">
        <v>82</v>
      </c>
      <c r="B90" s="16" t="s">
        <v>724</v>
      </c>
      <c r="C90" s="17" t="s">
        <v>205</v>
      </c>
      <c r="D90" s="18">
        <v>148883000</v>
      </c>
      <c r="E90" s="18">
        <v>12407000</v>
      </c>
      <c r="F90" s="12">
        <f t="shared" si="0"/>
        <v>8.3333893056964189E-2</v>
      </c>
    </row>
    <row r="91" spans="1:6" ht="38.25" x14ac:dyDescent="0.2">
      <c r="A91" s="1">
        <v>83</v>
      </c>
      <c r="B91" s="16" t="s">
        <v>725</v>
      </c>
      <c r="C91" s="17" t="s">
        <v>51</v>
      </c>
      <c r="D91" s="18">
        <v>19601000</v>
      </c>
      <c r="E91" s="18">
        <v>10780000</v>
      </c>
      <c r="F91" s="12">
        <f t="shared" si="0"/>
        <v>0.54997194020713225</v>
      </c>
    </row>
    <row r="92" spans="1:6" ht="25.5" x14ac:dyDescent="0.2">
      <c r="A92" s="1">
        <v>84</v>
      </c>
      <c r="B92" s="16" t="s">
        <v>725</v>
      </c>
      <c r="C92" s="17" t="s">
        <v>52</v>
      </c>
      <c r="D92" s="18">
        <v>5621700</v>
      </c>
      <c r="E92" s="11">
        <v>4378637</v>
      </c>
      <c r="F92" s="12">
        <f t="shared" si="0"/>
        <v>0.77888129925111627</v>
      </c>
    </row>
    <row r="93" spans="1:6" ht="25.5" x14ac:dyDescent="0.2">
      <c r="A93" s="1">
        <v>85</v>
      </c>
      <c r="B93" s="16" t="s">
        <v>808</v>
      </c>
      <c r="C93" s="17" t="s">
        <v>809</v>
      </c>
      <c r="D93" s="18">
        <v>38600</v>
      </c>
      <c r="E93" s="11">
        <v>0</v>
      </c>
      <c r="F93" s="12">
        <f t="shared" si="0"/>
        <v>0</v>
      </c>
    </row>
    <row r="94" spans="1:6" ht="25.5" x14ac:dyDescent="0.2">
      <c r="A94" s="1">
        <v>86</v>
      </c>
      <c r="B94" s="13" t="s">
        <v>55</v>
      </c>
      <c r="C94" s="14" t="s">
        <v>56</v>
      </c>
      <c r="D94" s="15">
        <f>D95+D96+D97+D98+D99+D107</f>
        <v>370415400</v>
      </c>
      <c r="E94" s="15">
        <f>E95+E96+E97+E98+E99+E107</f>
        <v>214934259.34</v>
      </c>
      <c r="F94" s="12">
        <f t="shared" si="0"/>
        <v>0.58025195318553169</v>
      </c>
    </row>
    <row r="95" spans="1:6" ht="38.25" x14ac:dyDescent="0.2">
      <c r="A95" s="1">
        <v>87</v>
      </c>
      <c r="B95" s="16" t="s">
        <v>726</v>
      </c>
      <c r="C95" s="17" t="s">
        <v>237</v>
      </c>
      <c r="D95" s="18">
        <v>985000</v>
      </c>
      <c r="E95" s="11">
        <v>492500</v>
      </c>
      <c r="F95" s="12">
        <f t="shared" si="0"/>
        <v>0.5</v>
      </c>
    </row>
    <row r="96" spans="1:6" ht="38.25" x14ac:dyDescent="0.2">
      <c r="A96" s="1">
        <v>88</v>
      </c>
      <c r="B96" s="16" t="s">
        <v>727</v>
      </c>
      <c r="C96" s="17" t="s">
        <v>238</v>
      </c>
      <c r="D96" s="18">
        <v>8449000</v>
      </c>
      <c r="E96" s="11">
        <v>5536280.6399999997</v>
      </c>
      <c r="F96" s="12">
        <f t="shared" si="0"/>
        <v>0.65525868623505734</v>
      </c>
    </row>
    <row r="97" spans="1:6" ht="38.25" x14ac:dyDescent="0.2">
      <c r="A97" s="1">
        <v>89</v>
      </c>
      <c r="B97" s="16" t="s">
        <v>728</v>
      </c>
      <c r="C97" s="51" t="s">
        <v>236</v>
      </c>
      <c r="D97" s="18">
        <v>6229000</v>
      </c>
      <c r="E97" s="11">
        <v>4760350</v>
      </c>
      <c r="F97" s="12">
        <f t="shared" si="0"/>
        <v>0.76422379194092149</v>
      </c>
    </row>
    <row r="98" spans="1:6" ht="51" x14ac:dyDescent="0.2">
      <c r="A98" s="1">
        <v>90</v>
      </c>
      <c r="B98" s="16" t="s">
        <v>810</v>
      </c>
      <c r="C98" s="17" t="s">
        <v>811</v>
      </c>
      <c r="D98" s="18">
        <v>5800</v>
      </c>
      <c r="E98" s="11">
        <v>928.7</v>
      </c>
      <c r="F98" s="12">
        <f t="shared" si="0"/>
        <v>0.16012068965517243</v>
      </c>
    </row>
    <row r="99" spans="1:6" ht="38.25" x14ac:dyDescent="0.2">
      <c r="A99" s="1">
        <v>91</v>
      </c>
      <c r="B99" s="13" t="s">
        <v>729</v>
      </c>
      <c r="C99" s="14" t="s">
        <v>58</v>
      </c>
      <c r="D99" s="15">
        <f>D100+D101+D102+D103+D104+D105+D106</f>
        <v>75057600</v>
      </c>
      <c r="E99" s="15">
        <f>E100+E101+E102+E103+E104+E105+E106</f>
        <v>41754500</v>
      </c>
      <c r="F99" s="8">
        <f t="shared" si="0"/>
        <v>0.55629942870542093</v>
      </c>
    </row>
    <row r="100" spans="1:6" ht="63.75" x14ac:dyDescent="0.2">
      <c r="A100" s="1">
        <v>92</v>
      </c>
      <c r="B100" s="16" t="s">
        <v>730</v>
      </c>
      <c r="C100" s="17" t="s">
        <v>59</v>
      </c>
      <c r="D100" s="18">
        <v>300000</v>
      </c>
      <c r="E100" s="11">
        <v>150000</v>
      </c>
      <c r="F100" s="12">
        <f t="shared" si="0"/>
        <v>0.5</v>
      </c>
    </row>
    <row r="101" spans="1:6" ht="51" x14ac:dyDescent="0.2">
      <c r="A101" s="1">
        <v>93</v>
      </c>
      <c r="B101" s="16" t="s">
        <v>730</v>
      </c>
      <c r="C101" s="17" t="s">
        <v>60</v>
      </c>
      <c r="D101" s="18">
        <v>61271000</v>
      </c>
      <c r="E101" s="11">
        <v>38327600</v>
      </c>
      <c r="F101" s="12">
        <f t="shared" si="0"/>
        <v>0.62554226306082816</v>
      </c>
    </row>
    <row r="102" spans="1:6" ht="63.75" x14ac:dyDescent="0.2">
      <c r="A102" s="1">
        <v>94</v>
      </c>
      <c r="B102" s="16" t="s">
        <v>730</v>
      </c>
      <c r="C102" s="17" t="s">
        <v>61</v>
      </c>
      <c r="D102" s="18">
        <v>12698000</v>
      </c>
      <c r="E102" s="11">
        <v>3174000</v>
      </c>
      <c r="F102" s="12">
        <f t="shared" si="0"/>
        <v>0.24996062372027092</v>
      </c>
    </row>
    <row r="103" spans="1:6" ht="63.75" x14ac:dyDescent="0.2">
      <c r="A103" s="1">
        <v>95</v>
      </c>
      <c r="B103" s="16" t="s">
        <v>730</v>
      </c>
      <c r="C103" s="17" t="s">
        <v>62</v>
      </c>
      <c r="D103" s="18">
        <v>600</v>
      </c>
      <c r="E103" s="11">
        <v>600</v>
      </c>
      <c r="F103" s="12">
        <f t="shared" si="0"/>
        <v>1</v>
      </c>
    </row>
    <row r="104" spans="1:6" ht="25.5" x14ac:dyDescent="0.2">
      <c r="A104" s="1">
        <v>96</v>
      </c>
      <c r="B104" s="16" t="s">
        <v>730</v>
      </c>
      <c r="C104" s="17" t="s">
        <v>63</v>
      </c>
      <c r="D104" s="18">
        <v>102300</v>
      </c>
      <c r="E104" s="11">
        <v>102300</v>
      </c>
      <c r="F104" s="12">
        <f t="shared" si="0"/>
        <v>1</v>
      </c>
    </row>
    <row r="105" spans="1:6" ht="63.75" x14ac:dyDescent="0.2">
      <c r="A105" s="1">
        <v>97</v>
      </c>
      <c r="B105" s="16" t="s">
        <v>730</v>
      </c>
      <c r="C105" s="17" t="s">
        <v>731</v>
      </c>
      <c r="D105" s="18">
        <v>21000</v>
      </c>
      <c r="E105" s="11">
        <v>0</v>
      </c>
      <c r="F105" s="12">
        <f t="shared" si="0"/>
        <v>0</v>
      </c>
    </row>
    <row r="106" spans="1:6" ht="51" x14ac:dyDescent="0.2">
      <c r="A106" s="1">
        <v>98</v>
      </c>
      <c r="B106" s="16" t="s">
        <v>730</v>
      </c>
      <c r="C106" s="17" t="s">
        <v>393</v>
      </c>
      <c r="D106" s="18">
        <v>664700</v>
      </c>
      <c r="E106" s="11">
        <v>0</v>
      </c>
      <c r="F106" s="12">
        <f t="shared" si="0"/>
        <v>0</v>
      </c>
    </row>
    <row r="107" spans="1:6" ht="25.5" x14ac:dyDescent="0.2">
      <c r="A107" s="1">
        <v>99</v>
      </c>
      <c r="B107" s="13" t="s">
        <v>64</v>
      </c>
      <c r="C107" s="14" t="s">
        <v>65</v>
      </c>
      <c r="D107" s="15">
        <f>D108+D109</f>
        <v>279689000</v>
      </c>
      <c r="E107" s="15">
        <f>E108+E109</f>
        <v>162389700</v>
      </c>
      <c r="F107" s="12">
        <f t="shared" si="0"/>
        <v>0.58060810400122997</v>
      </c>
    </row>
    <row r="108" spans="1:6" ht="153" x14ac:dyDescent="0.2">
      <c r="A108" s="1">
        <v>100</v>
      </c>
      <c r="B108" s="16" t="s">
        <v>66</v>
      </c>
      <c r="C108" s="17" t="s">
        <v>627</v>
      </c>
      <c r="D108" s="18">
        <v>155669000</v>
      </c>
      <c r="E108" s="11">
        <v>97638100</v>
      </c>
      <c r="F108" s="12">
        <f t="shared" ref="F108:F113" si="1">E108/D108</f>
        <v>0.62721608027288667</v>
      </c>
    </row>
    <row r="109" spans="1:6" ht="51" x14ac:dyDescent="0.2">
      <c r="A109" s="1">
        <v>101</v>
      </c>
      <c r="B109" s="16" t="s">
        <v>66</v>
      </c>
      <c r="C109" s="17" t="s">
        <v>206</v>
      </c>
      <c r="D109" s="18">
        <v>124020000</v>
      </c>
      <c r="E109" s="11">
        <v>64751600</v>
      </c>
      <c r="F109" s="12">
        <f t="shared" si="1"/>
        <v>0.52210611191743272</v>
      </c>
    </row>
    <row r="110" spans="1:6" x14ac:dyDescent="0.2">
      <c r="A110" s="1">
        <v>102</v>
      </c>
      <c r="B110" s="13" t="s">
        <v>812</v>
      </c>
      <c r="C110" s="14" t="s">
        <v>813</v>
      </c>
      <c r="D110" s="15">
        <f>D111</f>
        <v>3799866</v>
      </c>
      <c r="E110" s="15">
        <f>E111</f>
        <v>3799866</v>
      </c>
      <c r="F110" s="8">
        <f t="shared" si="1"/>
        <v>1</v>
      </c>
    </row>
    <row r="111" spans="1:6" ht="25.5" x14ac:dyDescent="0.2">
      <c r="A111" s="1">
        <v>103</v>
      </c>
      <c r="B111" s="13" t="s">
        <v>814</v>
      </c>
      <c r="C111" s="14" t="s">
        <v>815</v>
      </c>
      <c r="D111" s="15">
        <f>D112+D113</f>
        <v>3799866</v>
      </c>
      <c r="E111" s="15">
        <f>E112+E113</f>
        <v>3799866</v>
      </c>
      <c r="F111" s="8">
        <f t="shared" si="1"/>
        <v>1</v>
      </c>
    </row>
    <row r="112" spans="1:6" ht="114.75" x14ac:dyDescent="0.2">
      <c r="A112" s="1">
        <v>104</v>
      </c>
      <c r="B112" s="16" t="s">
        <v>816</v>
      </c>
      <c r="C112" s="17" t="s">
        <v>817</v>
      </c>
      <c r="D112" s="18">
        <v>3650000</v>
      </c>
      <c r="E112" s="11">
        <v>3650000</v>
      </c>
      <c r="F112" s="12">
        <f t="shared" si="1"/>
        <v>1</v>
      </c>
    </row>
    <row r="113" spans="1:6" ht="89.25" x14ac:dyDescent="0.2">
      <c r="A113" s="1">
        <v>105</v>
      </c>
      <c r="B113" s="16" t="s">
        <v>816</v>
      </c>
      <c r="C113" s="17" t="s">
        <v>818</v>
      </c>
      <c r="D113" s="18">
        <v>149866</v>
      </c>
      <c r="E113" s="11">
        <v>149866</v>
      </c>
      <c r="F113" s="12">
        <f t="shared" si="1"/>
        <v>1</v>
      </c>
    </row>
    <row r="114" spans="1:6" ht="38.25" x14ac:dyDescent="0.2">
      <c r="A114" s="1">
        <v>106</v>
      </c>
      <c r="B114" s="5" t="s">
        <v>67</v>
      </c>
      <c r="C114" s="21" t="s">
        <v>68</v>
      </c>
      <c r="D114" s="15">
        <f>D115+D116</f>
        <v>0</v>
      </c>
      <c r="E114" s="15">
        <f>E115+E116</f>
        <v>-1877547.95</v>
      </c>
      <c r="F114" s="8">
        <v>0</v>
      </c>
    </row>
    <row r="115" spans="1:6" ht="51" x14ac:dyDescent="0.2">
      <c r="A115" s="1">
        <v>107</v>
      </c>
      <c r="B115" s="9" t="s">
        <v>732</v>
      </c>
      <c r="C115" s="22" t="s">
        <v>733</v>
      </c>
      <c r="D115" s="18">
        <v>0</v>
      </c>
      <c r="E115" s="18">
        <v>-154915.04</v>
      </c>
      <c r="F115" s="12">
        <v>0</v>
      </c>
    </row>
    <row r="116" spans="1:6" ht="51" x14ac:dyDescent="0.2">
      <c r="A116" s="1">
        <v>108</v>
      </c>
      <c r="B116" s="9" t="s">
        <v>734</v>
      </c>
      <c r="C116" s="22" t="s">
        <v>733</v>
      </c>
      <c r="D116" s="18">
        <v>0</v>
      </c>
      <c r="E116" s="11">
        <v>-1722632.91</v>
      </c>
      <c r="F116" s="12">
        <v>0</v>
      </c>
    </row>
    <row r="117" spans="1:6" x14ac:dyDescent="0.2">
      <c r="A117" s="1">
        <v>109</v>
      </c>
      <c r="B117" s="83" t="s">
        <v>69</v>
      </c>
      <c r="C117" s="84"/>
      <c r="D117" s="15">
        <f>D9+D78</f>
        <v>1024606211.2</v>
      </c>
      <c r="E117" s="15">
        <f>E9+E78</f>
        <v>440725516.83000004</v>
      </c>
      <c r="F117" s="8">
        <f>E117/D117</f>
        <v>0.43014136749554777</v>
      </c>
    </row>
  </sheetData>
  <mergeCells count="5">
    <mergeCell ref="B117:C117"/>
    <mergeCell ref="D1:F1"/>
    <mergeCell ref="B3:F3"/>
    <mergeCell ref="B4:F4"/>
    <mergeCell ref="B5:F5"/>
  </mergeCells>
  <pageMargins left="0.9055118110236221" right="0.9055118110236221" top="0.74803149606299213" bottom="0.74803149606299213" header="0.31496062992125984" footer="0.31496062992125984"/>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2"/>
  <sheetViews>
    <sheetView workbookViewId="0">
      <pane ySplit="7" topLeftCell="A599" activePane="bottomLeft" state="frozen"/>
      <selection pane="bottomLeft" activeCell="F1" sqref="F1:H1"/>
    </sheetView>
  </sheetViews>
  <sheetFormatPr defaultColWidth="9.140625" defaultRowHeight="12.75" x14ac:dyDescent="0.2"/>
  <cols>
    <col min="1" max="1" width="6.28515625" style="34" customWidth="1"/>
    <col min="2" max="2" width="59.140625" style="33" customWidth="1"/>
    <col min="3" max="3" width="7.5703125" style="33" customWidth="1"/>
    <col min="4" max="4" width="12.140625" style="35" customWidth="1"/>
    <col min="5" max="5" width="8" style="33" customWidth="1"/>
    <col min="6" max="6" width="15.5703125" style="49" customWidth="1"/>
    <col min="7" max="7" width="14.42578125" style="34" customWidth="1"/>
    <col min="8" max="8" width="12.85546875" style="34" customWidth="1"/>
    <col min="9" max="16384" width="9.140625" style="78"/>
  </cols>
  <sheetData>
    <row r="1" spans="1:8" ht="63.75" customHeight="1" x14ac:dyDescent="0.2">
      <c r="A1" s="23"/>
      <c r="B1" s="25"/>
      <c r="C1" s="25"/>
      <c r="D1" s="24"/>
      <c r="E1" s="77"/>
      <c r="F1" s="85" t="s">
        <v>822</v>
      </c>
      <c r="G1" s="85"/>
      <c r="H1" s="85"/>
    </row>
    <row r="2" spans="1:8" x14ac:dyDescent="0.2">
      <c r="A2" s="23"/>
      <c r="B2" s="24"/>
      <c r="C2" s="24"/>
      <c r="D2" s="79"/>
      <c r="E2" s="24"/>
      <c r="F2" s="31"/>
      <c r="G2" s="23"/>
      <c r="H2" s="23"/>
    </row>
    <row r="3" spans="1:8" ht="39" customHeight="1" x14ac:dyDescent="0.2">
      <c r="A3" s="86" t="s">
        <v>791</v>
      </c>
      <c r="B3" s="86"/>
      <c r="C3" s="86"/>
      <c r="D3" s="86"/>
      <c r="E3" s="86"/>
      <c r="F3" s="86"/>
      <c r="G3" s="86"/>
      <c r="H3" s="91"/>
    </row>
    <row r="4" spans="1:8" x14ac:dyDescent="0.2">
      <c r="A4" s="23"/>
      <c r="B4" s="24"/>
      <c r="C4" s="24"/>
      <c r="D4" s="79"/>
      <c r="E4" s="24"/>
      <c r="F4" s="31"/>
      <c r="G4" s="23"/>
      <c r="H4" s="23"/>
    </row>
    <row r="5" spans="1:8" x14ac:dyDescent="0.2">
      <c r="A5" s="92" t="s">
        <v>84</v>
      </c>
      <c r="B5" s="92" t="s">
        <v>96</v>
      </c>
      <c r="C5" s="92" t="s">
        <v>85</v>
      </c>
      <c r="D5" s="92" t="s">
        <v>83</v>
      </c>
      <c r="E5" s="92" t="s">
        <v>105</v>
      </c>
      <c r="F5" s="92" t="s">
        <v>657</v>
      </c>
      <c r="G5" s="94" t="s">
        <v>86</v>
      </c>
      <c r="H5" s="94"/>
    </row>
    <row r="6" spans="1:8" ht="63.75" x14ac:dyDescent="0.2">
      <c r="A6" s="93"/>
      <c r="B6" s="93"/>
      <c r="C6" s="93"/>
      <c r="D6" s="93"/>
      <c r="E6" s="93"/>
      <c r="F6" s="93"/>
      <c r="G6" s="46" t="s">
        <v>57</v>
      </c>
      <c r="H6" s="46" t="s">
        <v>628</v>
      </c>
    </row>
    <row r="7" spans="1:8" x14ac:dyDescent="0.2">
      <c r="A7" s="80">
        <v>1</v>
      </c>
      <c r="B7" s="81">
        <v>2</v>
      </c>
      <c r="C7" s="48" t="s">
        <v>87</v>
      </c>
      <c r="D7" s="48" t="s">
        <v>88</v>
      </c>
      <c r="E7" s="48" t="s">
        <v>89</v>
      </c>
      <c r="F7" s="47">
        <v>6</v>
      </c>
      <c r="G7" s="48">
        <v>7</v>
      </c>
      <c r="H7" s="48">
        <v>8</v>
      </c>
    </row>
    <row r="8" spans="1:8" x14ac:dyDescent="0.2">
      <c r="A8" s="82">
        <v>1</v>
      </c>
      <c r="B8" s="66" t="s">
        <v>145</v>
      </c>
      <c r="C8" s="67" t="s">
        <v>111</v>
      </c>
      <c r="D8" s="67" t="s">
        <v>394</v>
      </c>
      <c r="E8" s="67" t="s">
        <v>110</v>
      </c>
      <c r="F8" s="68">
        <v>78417820.840000004</v>
      </c>
      <c r="G8" s="68">
        <v>31271695.27</v>
      </c>
      <c r="H8" s="69">
        <v>0.3987830181331522</v>
      </c>
    </row>
    <row r="9" spans="1:8" ht="25.5" x14ac:dyDescent="0.2">
      <c r="A9" s="82">
        <v>2</v>
      </c>
      <c r="B9" s="70" t="s">
        <v>146</v>
      </c>
      <c r="C9" s="71" t="s">
        <v>112</v>
      </c>
      <c r="D9" s="71" t="s">
        <v>394</v>
      </c>
      <c r="E9" s="71" t="s">
        <v>110</v>
      </c>
      <c r="F9" s="72">
        <v>1446158</v>
      </c>
      <c r="G9" s="72">
        <v>691879.4</v>
      </c>
      <c r="H9" s="73">
        <v>0.47842587047888269</v>
      </c>
    </row>
    <row r="10" spans="1:8" x14ac:dyDescent="0.2">
      <c r="A10" s="82">
        <v>3</v>
      </c>
      <c r="B10" s="70" t="s">
        <v>243</v>
      </c>
      <c r="C10" s="71" t="s">
        <v>112</v>
      </c>
      <c r="D10" s="71" t="s">
        <v>395</v>
      </c>
      <c r="E10" s="71" t="s">
        <v>110</v>
      </c>
      <c r="F10" s="72">
        <v>1446158</v>
      </c>
      <c r="G10" s="72">
        <v>691879.4</v>
      </c>
      <c r="H10" s="73">
        <v>0.47842587047888269</v>
      </c>
    </row>
    <row r="11" spans="1:8" x14ac:dyDescent="0.2">
      <c r="A11" s="82">
        <v>4</v>
      </c>
      <c r="B11" s="70" t="s">
        <v>244</v>
      </c>
      <c r="C11" s="71" t="s">
        <v>112</v>
      </c>
      <c r="D11" s="71" t="s">
        <v>396</v>
      </c>
      <c r="E11" s="71" t="s">
        <v>110</v>
      </c>
      <c r="F11" s="72">
        <v>1446158</v>
      </c>
      <c r="G11" s="72">
        <v>691879.4</v>
      </c>
      <c r="H11" s="73">
        <v>0.47842587047888269</v>
      </c>
    </row>
    <row r="12" spans="1:8" ht="25.5" x14ac:dyDescent="0.2">
      <c r="A12" s="82">
        <v>5</v>
      </c>
      <c r="B12" s="70" t="s">
        <v>245</v>
      </c>
      <c r="C12" s="71" t="s">
        <v>112</v>
      </c>
      <c r="D12" s="71" t="s">
        <v>396</v>
      </c>
      <c r="E12" s="71" t="s">
        <v>176</v>
      </c>
      <c r="F12" s="72">
        <v>1446158</v>
      </c>
      <c r="G12" s="72">
        <v>691879.4</v>
      </c>
      <c r="H12" s="73">
        <v>0.47842587047888269</v>
      </c>
    </row>
    <row r="13" spans="1:8" ht="38.25" x14ac:dyDescent="0.2">
      <c r="A13" s="82">
        <v>6</v>
      </c>
      <c r="B13" s="70" t="s">
        <v>147</v>
      </c>
      <c r="C13" s="71" t="s">
        <v>113</v>
      </c>
      <c r="D13" s="71" t="s">
        <v>394</v>
      </c>
      <c r="E13" s="71" t="s">
        <v>110</v>
      </c>
      <c r="F13" s="72">
        <v>2671800</v>
      </c>
      <c r="G13" s="72">
        <v>1293190.72</v>
      </c>
      <c r="H13" s="73">
        <v>0.48401479152631183</v>
      </c>
    </row>
    <row r="14" spans="1:8" x14ac:dyDescent="0.2">
      <c r="A14" s="82">
        <v>7</v>
      </c>
      <c r="B14" s="70" t="s">
        <v>243</v>
      </c>
      <c r="C14" s="71" t="s">
        <v>113</v>
      </c>
      <c r="D14" s="71" t="s">
        <v>395</v>
      </c>
      <c r="E14" s="71" t="s">
        <v>110</v>
      </c>
      <c r="F14" s="72">
        <v>2671800</v>
      </c>
      <c r="G14" s="72">
        <v>1293190.72</v>
      </c>
      <c r="H14" s="73">
        <v>0.48401479152631183</v>
      </c>
    </row>
    <row r="15" spans="1:8" ht="25.5" x14ac:dyDescent="0.2">
      <c r="A15" s="82">
        <v>8</v>
      </c>
      <c r="B15" s="70" t="s">
        <v>246</v>
      </c>
      <c r="C15" s="71" t="s">
        <v>113</v>
      </c>
      <c r="D15" s="71" t="s">
        <v>397</v>
      </c>
      <c r="E15" s="71" t="s">
        <v>110</v>
      </c>
      <c r="F15" s="72">
        <v>1265752</v>
      </c>
      <c r="G15" s="72">
        <v>619705.69999999995</v>
      </c>
      <c r="H15" s="73">
        <v>0.48959488114575367</v>
      </c>
    </row>
    <row r="16" spans="1:8" ht="25.5" x14ac:dyDescent="0.2">
      <c r="A16" s="82">
        <v>9</v>
      </c>
      <c r="B16" s="70" t="s">
        <v>245</v>
      </c>
      <c r="C16" s="71" t="s">
        <v>113</v>
      </c>
      <c r="D16" s="71" t="s">
        <v>397</v>
      </c>
      <c r="E16" s="71" t="s">
        <v>176</v>
      </c>
      <c r="F16" s="72">
        <v>1262152</v>
      </c>
      <c r="G16" s="72">
        <v>617905.69999999995</v>
      </c>
      <c r="H16" s="73">
        <v>0.48956520292326122</v>
      </c>
    </row>
    <row r="17" spans="1:8" ht="25.5" x14ac:dyDescent="0.2">
      <c r="A17" s="82">
        <v>10</v>
      </c>
      <c r="B17" s="70" t="s">
        <v>247</v>
      </c>
      <c r="C17" s="71" t="s">
        <v>113</v>
      </c>
      <c r="D17" s="71" t="s">
        <v>397</v>
      </c>
      <c r="E17" s="71" t="s">
        <v>177</v>
      </c>
      <c r="F17" s="72">
        <v>3600</v>
      </c>
      <c r="G17" s="72">
        <v>1800</v>
      </c>
      <c r="H17" s="73">
        <v>0.5</v>
      </c>
    </row>
    <row r="18" spans="1:8" ht="25.5" x14ac:dyDescent="0.2">
      <c r="A18" s="82">
        <v>11</v>
      </c>
      <c r="B18" s="70" t="s">
        <v>248</v>
      </c>
      <c r="C18" s="71" t="s">
        <v>113</v>
      </c>
      <c r="D18" s="71" t="s">
        <v>398</v>
      </c>
      <c r="E18" s="71" t="s">
        <v>110</v>
      </c>
      <c r="F18" s="72">
        <v>1226048</v>
      </c>
      <c r="G18" s="72">
        <v>595485.02</v>
      </c>
      <c r="H18" s="73">
        <v>0.48569470363313672</v>
      </c>
    </row>
    <row r="19" spans="1:8" ht="25.5" x14ac:dyDescent="0.2">
      <c r="A19" s="82">
        <v>12</v>
      </c>
      <c r="B19" s="70" t="s">
        <v>245</v>
      </c>
      <c r="C19" s="71" t="s">
        <v>113</v>
      </c>
      <c r="D19" s="71" t="s">
        <v>398</v>
      </c>
      <c r="E19" s="71" t="s">
        <v>176</v>
      </c>
      <c r="F19" s="72">
        <v>1225548</v>
      </c>
      <c r="G19" s="72">
        <v>595473.35</v>
      </c>
      <c r="H19" s="73">
        <v>0.48588333545483325</v>
      </c>
    </row>
    <row r="20" spans="1:8" x14ac:dyDescent="0.2">
      <c r="A20" s="82">
        <v>13</v>
      </c>
      <c r="B20" s="70" t="s">
        <v>250</v>
      </c>
      <c r="C20" s="71" t="s">
        <v>113</v>
      </c>
      <c r="D20" s="71" t="s">
        <v>398</v>
      </c>
      <c r="E20" s="71" t="s">
        <v>179</v>
      </c>
      <c r="F20" s="72">
        <v>500</v>
      </c>
      <c r="G20" s="72">
        <v>11.67</v>
      </c>
      <c r="H20" s="73">
        <v>2.334E-2</v>
      </c>
    </row>
    <row r="21" spans="1:8" ht="25.5" x14ac:dyDescent="0.2">
      <c r="A21" s="82">
        <v>14</v>
      </c>
      <c r="B21" s="70" t="s">
        <v>249</v>
      </c>
      <c r="C21" s="71" t="s">
        <v>113</v>
      </c>
      <c r="D21" s="71" t="s">
        <v>399</v>
      </c>
      <c r="E21" s="71" t="s">
        <v>110</v>
      </c>
      <c r="F21" s="72">
        <v>180000</v>
      </c>
      <c r="G21" s="72">
        <v>78000</v>
      </c>
      <c r="H21" s="73">
        <v>0.43333333333333335</v>
      </c>
    </row>
    <row r="22" spans="1:8" ht="25.5" x14ac:dyDescent="0.2">
      <c r="A22" s="82">
        <v>15</v>
      </c>
      <c r="B22" s="70" t="s">
        <v>245</v>
      </c>
      <c r="C22" s="71" t="s">
        <v>113</v>
      </c>
      <c r="D22" s="71" t="s">
        <v>399</v>
      </c>
      <c r="E22" s="71" t="s">
        <v>176</v>
      </c>
      <c r="F22" s="72">
        <v>180000</v>
      </c>
      <c r="G22" s="72">
        <v>78000</v>
      </c>
      <c r="H22" s="73">
        <v>0.43333333333333335</v>
      </c>
    </row>
    <row r="23" spans="1:8" ht="38.25" x14ac:dyDescent="0.2">
      <c r="A23" s="82">
        <v>16</v>
      </c>
      <c r="B23" s="70" t="s">
        <v>148</v>
      </c>
      <c r="C23" s="71" t="s">
        <v>114</v>
      </c>
      <c r="D23" s="71" t="s">
        <v>394</v>
      </c>
      <c r="E23" s="71" t="s">
        <v>110</v>
      </c>
      <c r="F23" s="72">
        <v>20463308.940000001</v>
      </c>
      <c r="G23" s="72">
        <v>10260593.33</v>
      </c>
      <c r="H23" s="73">
        <v>0.50141418282277084</v>
      </c>
    </row>
    <row r="24" spans="1:8" x14ac:dyDescent="0.2">
      <c r="A24" s="82">
        <v>17</v>
      </c>
      <c r="B24" s="70" t="s">
        <v>243</v>
      </c>
      <c r="C24" s="71" t="s">
        <v>114</v>
      </c>
      <c r="D24" s="71" t="s">
        <v>395</v>
      </c>
      <c r="E24" s="71" t="s">
        <v>110</v>
      </c>
      <c r="F24" s="72">
        <v>20463308.940000001</v>
      </c>
      <c r="G24" s="72">
        <v>10260593.33</v>
      </c>
      <c r="H24" s="73">
        <v>0.50141418282277084</v>
      </c>
    </row>
    <row r="25" spans="1:8" ht="25.5" x14ac:dyDescent="0.2">
      <c r="A25" s="82">
        <v>18</v>
      </c>
      <c r="B25" s="70" t="s">
        <v>246</v>
      </c>
      <c r="C25" s="71" t="s">
        <v>114</v>
      </c>
      <c r="D25" s="71" t="s">
        <v>397</v>
      </c>
      <c r="E25" s="71" t="s">
        <v>110</v>
      </c>
      <c r="F25" s="72">
        <v>20463308.940000001</v>
      </c>
      <c r="G25" s="72">
        <v>10260593.33</v>
      </c>
      <c r="H25" s="73">
        <v>0.50141418282277084</v>
      </c>
    </row>
    <row r="26" spans="1:8" ht="25.5" x14ac:dyDescent="0.2">
      <c r="A26" s="82">
        <v>19</v>
      </c>
      <c r="B26" s="70" t="s">
        <v>245</v>
      </c>
      <c r="C26" s="71" t="s">
        <v>114</v>
      </c>
      <c r="D26" s="71" t="s">
        <v>397</v>
      </c>
      <c r="E26" s="71" t="s">
        <v>176</v>
      </c>
      <c r="F26" s="72">
        <v>20438568</v>
      </c>
      <c r="G26" s="72">
        <v>10257080.33</v>
      </c>
      <c r="H26" s="73">
        <v>0.5018492650757137</v>
      </c>
    </row>
    <row r="27" spans="1:8" ht="25.5" x14ac:dyDescent="0.2">
      <c r="A27" s="82">
        <v>20</v>
      </c>
      <c r="B27" s="70" t="s">
        <v>247</v>
      </c>
      <c r="C27" s="71" t="s">
        <v>114</v>
      </c>
      <c r="D27" s="71" t="s">
        <v>397</v>
      </c>
      <c r="E27" s="71" t="s">
        <v>177</v>
      </c>
      <c r="F27" s="72">
        <v>15465</v>
      </c>
      <c r="G27" s="72">
        <v>3513</v>
      </c>
      <c r="H27" s="73">
        <v>0.22715809893307468</v>
      </c>
    </row>
    <row r="28" spans="1:8" x14ac:dyDescent="0.2">
      <c r="A28" s="82">
        <v>21</v>
      </c>
      <c r="B28" s="70" t="s">
        <v>250</v>
      </c>
      <c r="C28" s="71" t="s">
        <v>114</v>
      </c>
      <c r="D28" s="71" t="s">
        <v>397</v>
      </c>
      <c r="E28" s="71" t="s">
        <v>179</v>
      </c>
      <c r="F28" s="72">
        <v>9275.94</v>
      </c>
      <c r="G28" s="72">
        <v>0</v>
      </c>
      <c r="H28" s="73">
        <v>0</v>
      </c>
    </row>
    <row r="29" spans="1:8" ht="25.5" x14ac:dyDescent="0.2">
      <c r="A29" s="82">
        <v>22</v>
      </c>
      <c r="B29" s="70" t="s">
        <v>149</v>
      </c>
      <c r="C29" s="71" t="s">
        <v>115</v>
      </c>
      <c r="D29" s="71" t="s">
        <v>394</v>
      </c>
      <c r="E29" s="71" t="s">
        <v>110</v>
      </c>
      <c r="F29" s="72">
        <v>12935774</v>
      </c>
      <c r="G29" s="72">
        <v>6143173.5899999999</v>
      </c>
      <c r="H29" s="73">
        <v>0.47489803006762488</v>
      </c>
    </row>
    <row r="30" spans="1:8" x14ac:dyDescent="0.2">
      <c r="A30" s="82">
        <v>23</v>
      </c>
      <c r="B30" s="70" t="s">
        <v>243</v>
      </c>
      <c r="C30" s="71" t="s">
        <v>115</v>
      </c>
      <c r="D30" s="71" t="s">
        <v>395</v>
      </c>
      <c r="E30" s="71" t="s">
        <v>110</v>
      </c>
      <c r="F30" s="72">
        <v>12935774</v>
      </c>
      <c r="G30" s="72">
        <v>6143173.5899999999</v>
      </c>
      <c r="H30" s="73">
        <v>0.47489803006762488</v>
      </c>
    </row>
    <row r="31" spans="1:8" ht="25.5" x14ac:dyDescent="0.2">
      <c r="A31" s="82">
        <v>24</v>
      </c>
      <c r="B31" s="70" t="s">
        <v>246</v>
      </c>
      <c r="C31" s="71" t="s">
        <v>115</v>
      </c>
      <c r="D31" s="71" t="s">
        <v>397</v>
      </c>
      <c r="E31" s="71" t="s">
        <v>110</v>
      </c>
      <c r="F31" s="72">
        <v>12068992</v>
      </c>
      <c r="G31" s="72">
        <v>5699677.1200000001</v>
      </c>
      <c r="H31" s="73">
        <v>0.47225792510261005</v>
      </c>
    </row>
    <row r="32" spans="1:8" ht="25.5" x14ac:dyDescent="0.2">
      <c r="A32" s="82">
        <v>25</v>
      </c>
      <c r="B32" s="70" t="s">
        <v>245</v>
      </c>
      <c r="C32" s="71" t="s">
        <v>115</v>
      </c>
      <c r="D32" s="71" t="s">
        <v>397</v>
      </c>
      <c r="E32" s="71" t="s">
        <v>176</v>
      </c>
      <c r="F32" s="72">
        <v>9974194</v>
      </c>
      <c r="G32" s="72">
        <v>4707707.9400000004</v>
      </c>
      <c r="H32" s="73">
        <v>0.47198880831874734</v>
      </c>
    </row>
    <row r="33" spans="1:8" ht="25.5" x14ac:dyDescent="0.2">
      <c r="A33" s="82">
        <v>26</v>
      </c>
      <c r="B33" s="70" t="s">
        <v>247</v>
      </c>
      <c r="C33" s="71" t="s">
        <v>115</v>
      </c>
      <c r="D33" s="71" t="s">
        <v>397</v>
      </c>
      <c r="E33" s="71" t="s">
        <v>177</v>
      </c>
      <c r="F33" s="72">
        <v>2091798</v>
      </c>
      <c r="G33" s="72">
        <v>991969.18</v>
      </c>
      <c r="H33" s="73">
        <v>0.47421843791800167</v>
      </c>
    </row>
    <row r="34" spans="1:8" x14ac:dyDescent="0.2">
      <c r="A34" s="82">
        <v>27</v>
      </c>
      <c r="B34" s="70" t="s">
        <v>250</v>
      </c>
      <c r="C34" s="71" t="s">
        <v>115</v>
      </c>
      <c r="D34" s="71" t="s">
        <v>397</v>
      </c>
      <c r="E34" s="71" t="s">
        <v>179</v>
      </c>
      <c r="F34" s="72">
        <v>3000</v>
      </c>
      <c r="G34" s="72">
        <v>0</v>
      </c>
      <c r="H34" s="73">
        <v>0</v>
      </c>
    </row>
    <row r="35" spans="1:8" ht="25.5" x14ac:dyDescent="0.2">
      <c r="A35" s="82">
        <v>28</v>
      </c>
      <c r="B35" s="70" t="s">
        <v>251</v>
      </c>
      <c r="C35" s="71" t="s">
        <v>115</v>
      </c>
      <c r="D35" s="71" t="s">
        <v>400</v>
      </c>
      <c r="E35" s="71" t="s">
        <v>110</v>
      </c>
      <c r="F35" s="72">
        <v>866782</v>
      </c>
      <c r="G35" s="72">
        <v>443496.47</v>
      </c>
      <c r="H35" s="73">
        <v>0.51165860620086712</v>
      </c>
    </row>
    <row r="36" spans="1:8" ht="25.5" x14ac:dyDescent="0.2">
      <c r="A36" s="82">
        <v>29</v>
      </c>
      <c r="B36" s="70" t="s">
        <v>245</v>
      </c>
      <c r="C36" s="71" t="s">
        <v>115</v>
      </c>
      <c r="D36" s="71" t="s">
        <v>400</v>
      </c>
      <c r="E36" s="71" t="s">
        <v>176</v>
      </c>
      <c r="F36" s="72">
        <v>866782</v>
      </c>
      <c r="G36" s="72">
        <v>443496.47</v>
      </c>
      <c r="H36" s="73">
        <v>0.51165860620086712</v>
      </c>
    </row>
    <row r="37" spans="1:8" x14ac:dyDescent="0.2">
      <c r="A37" s="82">
        <v>30</v>
      </c>
      <c r="B37" s="70" t="s">
        <v>659</v>
      </c>
      <c r="C37" s="71" t="s">
        <v>660</v>
      </c>
      <c r="D37" s="71" t="s">
        <v>394</v>
      </c>
      <c r="E37" s="71" t="s">
        <v>110</v>
      </c>
      <c r="F37" s="72">
        <v>2194000</v>
      </c>
      <c r="G37" s="72">
        <v>0</v>
      </c>
      <c r="H37" s="73">
        <v>0</v>
      </c>
    </row>
    <row r="38" spans="1:8" x14ac:dyDescent="0.2">
      <c r="A38" s="82">
        <v>31</v>
      </c>
      <c r="B38" s="70" t="s">
        <v>243</v>
      </c>
      <c r="C38" s="71" t="s">
        <v>660</v>
      </c>
      <c r="D38" s="71" t="s">
        <v>395</v>
      </c>
      <c r="E38" s="71" t="s">
        <v>110</v>
      </c>
      <c r="F38" s="72">
        <v>2194000</v>
      </c>
      <c r="G38" s="72">
        <v>0</v>
      </c>
      <c r="H38" s="73">
        <v>0</v>
      </c>
    </row>
    <row r="39" spans="1:8" x14ac:dyDescent="0.2">
      <c r="A39" s="82">
        <v>32</v>
      </c>
      <c r="B39" s="70" t="s">
        <v>661</v>
      </c>
      <c r="C39" s="71" t="s">
        <v>660</v>
      </c>
      <c r="D39" s="71" t="s">
        <v>662</v>
      </c>
      <c r="E39" s="71" t="s">
        <v>110</v>
      </c>
      <c r="F39" s="72">
        <v>2194000</v>
      </c>
      <c r="G39" s="72">
        <v>0</v>
      </c>
      <c r="H39" s="73">
        <v>0</v>
      </c>
    </row>
    <row r="40" spans="1:8" x14ac:dyDescent="0.2">
      <c r="A40" s="82">
        <v>33</v>
      </c>
      <c r="B40" s="70" t="s">
        <v>762</v>
      </c>
      <c r="C40" s="71" t="s">
        <v>660</v>
      </c>
      <c r="D40" s="71" t="s">
        <v>662</v>
      </c>
      <c r="E40" s="71" t="s">
        <v>763</v>
      </c>
      <c r="F40" s="72">
        <v>2194000</v>
      </c>
      <c r="G40" s="72">
        <v>0</v>
      </c>
      <c r="H40" s="73">
        <v>0</v>
      </c>
    </row>
    <row r="41" spans="1:8" x14ac:dyDescent="0.2">
      <c r="A41" s="82">
        <v>34</v>
      </c>
      <c r="B41" s="70" t="s">
        <v>207</v>
      </c>
      <c r="C41" s="71" t="s">
        <v>208</v>
      </c>
      <c r="D41" s="71" t="s">
        <v>394</v>
      </c>
      <c r="E41" s="71" t="s">
        <v>110</v>
      </c>
      <c r="F41" s="72">
        <v>1000000</v>
      </c>
      <c r="G41" s="72">
        <v>0</v>
      </c>
      <c r="H41" s="73">
        <v>0</v>
      </c>
    </row>
    <row r="42" spans="1:8" x14ac:dyDescent="0.2">
      <c r="A42" s="82">
        <v>35</v>
      </c>
      <c r="B42" s="70" t="s">
        <v>243</v>
      </c>
      <c r="C42" s="71" t="s">
        <v>208</v>
      </c>
      <c r="D42" s="71" t="s">
        <v>395</v>
      </c>
      <c r="E42" s="71" t="s">
        <v>110</v>
      </c>
      <c r="F42" s="72">
        <v>1000000</v>
      </c>
      <c r="G42" s="72">
        <v>0</v>
      </c>
      <c r="H42" s="73">
        <v>0</v>
      </c>
    </row>
    <row r="43" spans="1:8" x14ac:dyDescent="0.2">
      <c r="A43" s="82">
        <v>36</v>
      </c>
      <c r="B43" s="70" t="s">
        <v>252</v>
      </c>
      <c r="C43" s="71" t="s">
        <v>208</v>
      </c>
      <c r="D43" s="71" t="s">
        <v>401</v>
      </c>
      <c r="E43" s="71" t="s">
        <v>110</v>
      </c>
      <c r="F43" s="72">
        <v>1000000</v>
      </c>
      <c r="G43" s="72">
        <v>0</v>
      </c>
      <c r="H43" s="73">
        <v>0</v>
      </c>
    </row>
    <row r="44" spans="1:8" x14ac:dyDescent="0.2">
      <c r="A44" s="82">
        <v>37</v>
      </c>
      <c r="B44" s="70" t="s">
        <v>253</v>
      </c>
      <c r="C44" s="71" t="s">
        <v>208</v>
      </c>
      <c r="D44" s="71" t="s">
        <v>401</v>
      </c>
      <c r="E44" s="71" t="s">
        <v>209</v>
      </c>
      <c r="F44" s="72">
        <v>1000000</v>
      </c>
      <c r="G44" s="72">
        <v>0</v>
      </c>
      <c r="H44" s="73">
        <v>0</v>
      </c>
    </row>
    <row r="45" spans="1:8" x14ac:dyDescent="0.2">
      <c r="A45" s="82">
        <v>38</v>
      </c>
      <c r="B45" s="70" t="s">
        <v>150</v>
      </c>
      <c r="C45" s="71" t="s">
        <v>116</v>
      </c>
      <c r="D45" s="71" t="s">
        <v>394</v>
      </c>
      <c r="E45" s="71" t="s">
        <v>110</v>
      </c>
      <c r="F45" s="72">
        <v>37706779.899999999</v>
      </c>
      <c r="G45" s="72">
        <v>12882858.23</v>
      </c>
      <c r="H45" s="73">
        <v>0.34165893412712234</v>
      </c>
    </row>
    <row r="46" spans="1:8" ht="51" x14ac:dyDescent="0.2">
      <c r="A46" s="82">
        <v>39</v>
      </c>
      <c r="B46" s="70" t="s">
        <v>256</v>
      </c>
      <c r="C46" s="71" t="s">
        <v>116</v>
      </c>
      <c r="D46" s="71" t="s">
        <v>402</v>
      </c>
      <c r="E46" s="71" t="s">
        <v>110</v>
      </c>
      <c r="F46" s="72">
        <v>21302527.920000002</v>
      </c>
      <c r="G46" s="72">
        <v>9174157.9600000009</v>
      </c>
      <c r="H46" s="73">
        <v>0.43066052979500097</v>
      </c>
    </row>
    <row r="47" spans="1:8" ht="38.25" x14ac:dyDescent="0.2">
      <c r="A47" s="82">
        <v>40</v>
      </c>
      <c r="B47" s="70" t="s">
        <v>257</v>
      </c>
      <c r="C47" s="71" t="s">
        <v>116</v>
      </c>
      <c r="D47" s="71" t="s">
        <v>403</v>
      </c>
      <c r="E47" s="71" t="s">
        <v>110</v>
      </c>
      <c r="F47" s="72">
        <v>1322226.7</v>
      </c>
      <c r="G47" s="72">
        <v>816549.7</v>
      </c>
      <c r="H47" s="73">
        <v>0.61755650524981831</v>
      </c>
    </row>
    <row r="48" spans="1:8" ht="25.5" x14ac:dyDescent="0.2">
      <c r="A48" s="82">
        <v>41</v>
      </c>
      <c r="B48" s="70" t="s">
        <v>247</v>
      </c>
      <c r="C48" s="71" t="s">
        <v>116</v>
      </c>
      <c r="D48" s="71" t="s">
        <v>403</v>
      </c>
      <c r="E48" s="71" t="s">
        <v>177</v>
      </c>
      <c r="F48" s="72">
        <v>1322226.7</v>
      </c>
      <c r="G48" s="72">
        <v>816549.7</v>
      </c>
      <c r="H48" s="73">
        <v>0.61755650524981831</v>
      </c>
    </row>
    <row r="49" spans="1:8" ht="51" x14ac:dyDescent="0.2">
      <c r="A49" s="82">
        <v>42</v>
      </c>
      <c r="B49" s="70" t="s">
        <v>258</v>
      </c>
      <c r="C49" s="71" t="s">
        <v>116</v>
      </c>
      <c r="D49" s="71" t="s">
        <v>404</v>
      </c>
      <c r="E49" s="71" t="s">
        <v>110</v>
      </c>
      <c r="F49" s="72">
        <v>50000</v>
      </c>
      <c r="G49" s="72">
        <v>0</v>
      </c>
      <c r="H49" s="73">
        <v>0</v>
      </c>
    </row>
    <row r="50" spans="1:8" ht="25.5" x14ac:dyDescent="0.2">
      <c r="A50" s="82">
        <v>43</v>
      </c>
      <c r="B50" s="70" t="s">
        <v>247</v>
      </c>
      <c r="C50" s="71" t="s">
        <v>116</v>
      </c>
      <c r="D50" s="71" t="s">
        <v>404</v>
      </c>
      <c r="E50" s="71" t="s">
        <v>177</v>
      </c>
      <c r="F50" s="72">
        <v>50000</v>
      </c>
      <c r="G50" s="72">
        <v>0</v>
      </c>
      <c r="H50" s="73">
        <v>0</v>
      </c>
    </row>
    <row r="51" spans="1:8" ht="25.5" x14ac:dyDescent="0.2">
      <c r="A51" s="82">
        <v>44</v>
      </c>
      <c r="B51" s="70" t="s">
        <v>259</v>
      </c>
      <c r="C51" s="71" t="s">
        <v>116</v>
      </c>
      <c r="D51" s="71" t="s">
        <v>405</v>
      </c>
      <c r="E51" s="71" t="s">
        <v>110</v>
      </c>
      <c r="F51" s="72">
        <v>350000</v>
      </c>
      <c r="G51" s="72">
        <v>79430</v>
      </c>
      <c r="H51" s="73">
        <v>0.22694285714285714</v>
      </c>
    </row>
    <row r="52" spans="1:8" ht="25.5" x14ac:dyDescent="0.2">
      <c r="A52" s="82">
        <v>45</v>
      </c>
      <c r="B52" s="70" t="s">
        <v>245</v>
      </c>
      <c r="C52" s="71" t="s">
        <v>116</v>
      </c>
      <c r="D52" s="71" t="s">
        <v>405</v>
      </c>
      <c r="E52" s="71" t="s">
        <v>176</v>
      </c>
      <c r="F52" s="72">
        <v>220000</v>
      </c>
      <c r="G52" s="72">
        <v>17430</v>
      </c>
      <c r="H52" s="73">
        <v>7.922727272727273E-2</v>
      </c>
    </row>
    <row r="53" spans="1:8" ht="25.5" x14ac:dyDescent="0.2">
      <c r="A53" s="82">
        <v>46</v>
      </c>
      <c r="B53" s="70" t="s">
        <v>247</v>
      </c>
      <c r="C53" s="71" t="s">
        <v>116</v>
      </c>
      <c r="D53" s="71" t="s">
        <v>405</v>
      </c>
      <c r="E53" s="71" t="s">
        <v>177</v>
      </c>
      <c r="F53" s="72">
        <v>130000</v>
      </c>
      <c r="G53" s="72">
        <v>62000</v>
      </c>
      <c r="H53" s="73">
        <v>0.47692307692307695</v>
      </c>
    </row>
    <row r="54" spans="1:8" ht="25.5" x14ac:dyDescent="0.2">
      <c r="A54" s="82">
        <v>47</v>
      </c>
      <c r="B54" s="70" t="s">
        <v>260</v>
      </c>
      <c r="C54" s="71" t="s">
        <v>116</v>
      </c>
      <c r="D54" s="71" t="s">
        <v>406</v>
      </c>
      <c r="E54" s="71" t="s">
        <v>110</v>
      </c>
      <c r="F54" s="72">
        <v>214000</v>
      </c>
      <c r="G54" s="72">
        <v>166632.5</v>
      </c>
      <c r="H54" s="73">
        <v>0.77865654205607482</v>
      </c>
    </row>
    <row r="55" spans="1:8" ht="25.5" x14ac:dyDescent="0.2">
      <c r="A55" s="82">
        <v>48</v>
      </c>
      <c r="B55" s="70" t="s">
        <v>247</v>
      </c>
      <c r="C55" s="71" t="s">
        <v>116</v>
      </c>
      <c r="D55" s="71" t="s">
        <v>406</v>
      </c>
      <c r="E55" s="71" t="s">
        <v>177</v>
      </c>
      <c r="F55" s="72">
        <v>214000</v>
      </c>
      <c r="G55" s="72">
        <v>166632.5</v>
      </c>
      <c r="H55" s="73">
        <v>0.77865654205607482</v>
      </c>
    </row>
    <row r="56" spans="1:8" ht="25.5" x14ac:dyDescent="0.2">
      <c r="A56" s="82">
        <v>49</v>
      </c>
      <c r="B56" s="70" t="s">
        <v>261</v>
      </c>
      <c r="C56" s="71" t="s">
        <v>116</v>
      </c>
      <c r="D56" s="71" t="s">
        <v>407</v>
      </c>
      <c r="E56" s="71" t="s">
        <v>110</v>
      </c>
      <c r="F56" s="72">
        <v>250000</v>
      </c>
      <c r="G56" s="72">
        <v>0</v>
      </c>
      <c r="H56" s="73">
        <v>0</v>
      </c>
    </row>
    <row r="57" spans="1:8" ht="25.5" x14ac:dyDescent="0.2">
      <c r="A57" s="82">
        <v>50</v>
      </c>
      <c r="B57" s="70" t="s">
        <v>247</v>
      </c>
      <c r="C57" s="71" t="s">
        <v>116</v>
      </c>
      <c r="D57" s="71" t="s">
        <v>407</v>
      </c>
      <c r="E57" s="71" t="s">
        <v>177</v>
      </c>
      <c r="F57" s="72">
        <v>146000</v>
      </c>
      <c r="G57" s="72">
        <v>0</v>
      </c>
      <c r="H57" s="73">
        <v>0</v>
      </c>
    </row>
    <row r="58" spans="1:8" x14ac:dyDescent="0.2">
      <c r="A58" s="82">
        <v>51</v>
      </c>
      <c r="B58" s="70" t="s">
        <v>294</v>
      </c>
      <c r="C58" s="71" t="s">
        <v>116</v>
      </c>
      <c r="D58" s="71" t="s">
        <v>407</v>
      </c>
      <c r="E58" s="71" t="s">
        <v>239</v>
      </c>
      <c r="F58" s="72">
        <v>104000</v>
      </c>
      <c r="G58" s="72">
        <v>0</v>
      </c>
      <c r="H58" s="73">
        <v>0</v>
      </c>
    </row>
    <row r="59" spans="1:8" ht="63.75" x14ac:dyDescent="0.2">
      <c r="A59" s="82">
        <v>52</v>
      </c>
      <c r="B59" s="70" t="s">
        <v>263</v>
      </c>
      <c r="C59" s="71" t="s">
        <v>116</v>
      </c>
      <c r="D59" s="71" t="s">
        <v>408</v>
      </c>
      <c r="E59" s="71" t="s">
        <v>110</v>
      </c>
      <c r="F59" s="72">
        <v>200000</v>
      </c>
      <c r="G59" s="72">
        <v>11700</v>
      </c>
      <c r="H59" s="73">
        <v>5.8500000000000003E-2</v>
      </c>
    </row>
    <row r="60" spans="1:8" ht="25.5" x14ac:dyDescent="0.2">
      <c r="A60" s="82">
        <v>53</v>
      </c>
      <c r="B60" s="70" t="s">
        <v>247</v>
      </c>
      <c r="C60" s="71" t="s">
        <v>116</v>
      </c>
      <c r="D60" s="71" t="s">
        <v>408</v>
      </c>
      <c r="E60" s="71" t="s">
        <v>177</v>
      </c>
      <c r="F60" s="72">
        <v>200000</v>
      </c>
      <c r="G60" s="72">
        <v>11700</v>
      </c>
      <c r="H60" s="73">
        <v>5.8500000000000003E-2</v>
      </c>
    </row>
    <row r="61" spans="1:8" ht="38.25" x14ac:dyDescent="0.2">
      <c r="A61" s="82">
        <v>54</v>
      </c>
      <c r="B61" s="70" t="s">
        <v>264</v>
      </c>
      <c r="C61" s="71" t="s">
        <v>116</v>
      </c>
      <c r="D61" s="71" t="s">
        <v>409</v>
      </c>
      <c r="E61" s="71" t="s">
        <v>110</v>
      </c>
      <c r="F61" s="72">
        <v>50000</v>
      </c>
      <c r="G61" s="72">
        <v>0</v>
      </c>
      <c r="H61" s="73">
        <v>0</v>
      </c>
    </row>
    <row r="62" spans="1:8" ht="25.5" x14ac:dyDescent="0.2">
      <c r="A62" s="82">
        <v>55</v>
      </c>
      <c r="B62" s="70" t="s">
        <v>247</v>
      </c>
      <c r="C62" s="71" t="s">
        <v>116</v>
      </c>
      <c r="D62" s="71" t="s">
        <v>409</v>
      </c>
      <c r="E62" s="71" t="s">
        <v>177</v>
      </c>
      <c r="F62" s="72">
        <v>50000</v>
      </c>
      <c r="G62" s="72">
        <v>0</v>
      </c>
      <c r="H62" s="73">
        <v>0</v>
      </c>
    </row>
    <row r="63" spans="1:8" ht="25.5" x14ac:dyDescent="0.2">
      <c r="A63" s="82">
        <v>56</v>
      </c>
      <c r="B63" s="70" t="s">
        <v>265</v>
      </c>
      <c r="C63" s="71" t="s">
        <v>116</v>
      </c>
      <c r="D63" s="71" t="s">
        <v>410</v>
      </c>
      <c r="E63" s="71" t="s">
        <v>110</v>
      </c>
      <c r="F63" s="72">
        <v>90000</v>
      </c>
      <c r="G63" s="72">
        <v>38150</v>
      </c>
      <c r="H63" s="73">
        <v>0.42388888888888887</v>
      </c>
    </row>
    <row r="64" spans="1:8" ht="25.5" x14ac:dyDescent="0.2">
      <c r="A64" s="82">
        <v>57</v>
      </c>
      <c r="B64" s="70" t="s">
        <v>247</v>
      </c>
      <c r="C64" s="71" t="s">
        <v>116</v>
      </c>
      <c r="D64" s="71" t="s">
        <v>410</v>
      </c>
      <c r="E64" s="71" t="s">
        <v>177</v>
      </c>
      <c r="F64" s="72">
        <v>90000</v>
      </c>
      <c r="G64" s="72">
        <v>38150</v>
      </c>
      <c r="H64" s="73">
        <v>0.42388888888888887</v>
      </c>
    </row>
    <row r="65" spans="1:8" ht="25.5" x14ac:dyDescent="0.2">
      <c r="A65" s="82">
        <v>58</v>
      </c>
      <c r="B65" s="70" t="s">
        <v>266</v>
      </c>
      <c r="C65" s="71" t="s">
        <v>116</v>
      </c>
      <c r="D65" s="71" t="s">
        <v>411</v>
      </c>
      <c r="E65" s="71" t="s">
        <v>110</v>
      </c>
      <c r="F65" s="72">
        <v>50000</v>
      </c>
      <c r="G65" s="72">
        <v>50000</v>
      </c>
      <c r="H65" s="73">
        <v>1</v>
      </c>
    </row>
    <row r="66" spans="1:8" x14ac:dyDescent="0.2">
      <c r="A66" s="82">
        <v>59</v>
      </c>
      <c r="B66" s="70" t="s">
        <v>250</v>
      </c>
      <c r="C66" s="71" t="s">
        <v>116</v>
      </c>
      <c r="D66" s="71" t="s">
        <v>411</v>
      </c>
      <c r="E66" s="71" t="s">
        <v>179</v>
      </c>
      <c r="F66" s="72">
        <v>50000</v>
      </c>
      <c r="G66" s="72">
        <v>50000</v>
      </c>
      <c r="H66" s="73">
        <v>1</v>
      </c>
    </row>
    <row r="67" spans="1:8" ht="38.25" x14ac:dyDescent="0.2">
      <c r="A67" s="82">
        <v>60</v>
      </c>
      <c r="B67" s="70" t="s">
        <v>412</v>
      </c>
      <c r="C67" s="71" t="s">
        <v>116</v>
      </c>
      <c r="D67" s="71" t="s">
        <v>413</v>
      </c>
      <c r="E67" s="71" t="s">
        <v>110</v>
      </c>
      <c r="F67" s="72">
        <v>20000</v>
      </c>
      <c r="G67" s="72">
        <v>0</v>
      </c>
      <c r="H67" s="73">
        <v>0</v>
      </c>
    </row>
    <row r="68" spans="1:8" ht="25.5" x14ac:dyDescent="0.2">
      <c r="A68" s="82">
        <v>61</v>
      </c>
      <c r="B68" s="70" t="s">
        <v>247</v>
      </c>
      <c r="C68" s="71" t="s">
        <v>116</v>
      </c>
      <c r="D68" s="71" t="s">
        <v>413</v>
      </c>
      <c r="E68" s="71" t="s">
        <v>177</v>
      </c>
      <c r="F68" s="72">
        <v>20000</v>
      </c>
      <c r="G68" s="72">
        <v>0</v>
      </c>
      <c r="H68" s="73">
        <v>0</v>
      </c>
    </row>
    <row r="69" spans="1:8" ht="63.75" x14ac:dyDescent="0.2">
      <c r="A69" s="82">
        <v>62</v>
      </c>
      <c r="B69" s="70" t="s">
        <v>414</v>
      </c>
      <c r="C69" s="71" t="s">
        <v>116</v>
      </c>
      <c r="D69" s="71" t="s">
        <v>415</v>
      </c>
      <c r="E69" s="71" t="s">
        <v>110</v>
      </c>
      <c r="F69" s="72">
        <v>96600</v>
      </c>
      <c r="G69" s="72">
        <v>86600</v>
      </c>
      <c r="H69" s="73">
        <v>0.89648033126293991</v>
      </c>
    </row>
    <row r="70" spans="1:8" ht="25.5" x14ac:dyDescent="0.2">
      <c r="A70" s="82">
        <v>63</v>
      </c>
      <c r="B70" s="70" t="s">
        <v>247</v>
      </c>
      <c r="C70" s="71" t="s">
        <v>116</v>
      </c>
      <c r="D70" s="71" t="s">
        <v>415</v>
      </c>
      <c r="E70" s="71" t="s">
        <v>177</v>
      </c>
      <c r="F70" s="72">
        <v>96600</v>
      </c>
      <c r="G70" s="72">
        <v>86600</v>
      </c>
      <c r="H70" s="73">
        <v>0.89648033126293991</v>
      </c>
    </row>
    <row r="71" spans="1:8" x14ac:dyDescent="0.2">
      <c r="A71" s="82">
        <v>64</v>
      </c>
      <c r="B71" s="70" t="s">
        <v>267</v>
      </c>
      <c r="C71" s="71" t="s">
        <v>116</v>
      </c>
      <c r="D71" s="71" t="s">
        <v>416</v>
      </c>
      <c r="E71" s="71" t="s">
        <v>110</v>
      </c>
      <c r="F71" s="72">
        <v>500000</v>
      </c>
      <c r="G71" s="72">
        <v>0</v>
      </c>
      <c r="H71" s="73">
        <v>0</v>
      </c>
    </row>
    <row r="72" spans="1:8" ht="25.5" x14ac:dyDescent="0.2">
      <c r="A72" s="82">
        <v>65</v>
      </c>
      <c r="B72" s="70" t="s">
        <v>247</v>
      </c>
      <c r="C72" s="71" t="s">
        <v>116</v>
      </c>
      <c r="D72" s="71" t="s">
        <v>416</v>
      </c>
      <c r="E72" s="71" t="s">
        <v>177</v>
      </c>
      <c r="F72" s="72">
        <v>500000</v>
      </c>
      <c r="G72" s="72">
        <v>0</v>
      </c>
      <c r="H72" s="73">
        <v>0</v>
      </c>
    </row>
    <row r="73" spans="1:8" ht="38.25" x14ac:dyDescent="0.2">
      <c r="A73" s="82">
        <v>66</v>
      </c>
      <c r="B73" s="70" t="s">
        <v>269</v>
      </c>
      <c r="C73" s="71" t="s">
        <v>116</v>
      </c>
      <c r="D73" s="71" t="s">
        <v>421</v>
      </c>
      <c r="E73" s="71" t="s">
        <v>110</v>
      </c>
      <c r="F73" s="72">
        <v>15774357.220000001</v>
      </c>
      <c r="G73" s="72">
        <v>7014975.2000000002</v>
      </c>
      <c r="H73" s="73">
        <v>0.44470751499819272</v>
      </c>
    </row>
    <row r="74" spans="1:8" x14ac:dyDescent="0.2">
      <c r="A74" s="82">
        <v>67</v>
      </c>
      <c r="B74" s="70" t="s">
        <v>270</v>
      </c>
      <c r="C74" s="71" t="s">
        <v>116</v>
      </c>
      <c r="D74" s="71" t="s">
        <v>421</v>
      </c>
      <c r="E74" s="71" t="s">
        <v>178</v>
      </c>
      <c r="F74" s="72">
        <v>8317927</v>
      </c>
      <c r="G74" s="72">
        <v>3979093.85</v>
      </c>
      <c r="H74" s="73">
        <v>0.47837566379219243</v>
      </c>
    </row>
    <row r="75" spans="1:8" ht="25.5" x14ac:dyDescent="0.2">
      <c r="A75" s="82">
        <v>68</v>
      </c>
      <c r="B75" s="70" t="s">
        <v>247</v>
      </c>
      <c r="C75" s="71" t="s">
        <v>116</v>
      </c>
      <c r="D75" s="71" t="s">
        <v>421</v>
      </c>
      <c r="E75" s="71" t="s">
        <v>177</v>
      </c>
      <c r="F75" s="72">
        <v>7080275.2199999997</v>
      </c>
      <c r="G75" s="72">
        <v>2865443.35</v>
      </c>
      <c r="H75" s="73">
        <v>0.40470790484328095</v>
      </c>
    </row>
    <row r="76" spans="1:8" x14ac:dyDescent="0.2">
      <c r="A76" s="82">
        <v>69</v>
      </c>
      <c r="B76" s="70" t="s">
        <v>250</v>
      </c>
      <c r="C76" s="71" t="s">
        <v>116</v>
      </c>
      <c r="D76" s="71" t="s">
        <v>421</v>
      </c>
      <c r="E76" s="71" t="s">
        <v>179</v>
      </c>
      <c r="F76" s="72">
        <v>376155</v>
      </c>
      <c r="G76" s="72">
        <v>170438</v>
      </c>
      <c r="H76" s="73">
        <v>0.45310576756922011</v>
      </c>
    </row>
    <row r="77" spans="1:8" ht="25.5" x14ac:dyDescent="0.2">
      <c r="A77" s="82">
        <v>70</v>
      </c>
      <c r="B77" s="70" t="s">
        <v>735</v>
      </c>
      <c r="C77" s="71" t="s">
        <v>116</v>
      </c>
      <c r="D77" s="71" t="s">
        <v>421</v>
      </c>
      <c r="E77" s="71" t="s">
        <v>736</v>
      </c>
      <c r="F77" s="72">
        <v>376155</v>
      </c>
      <c r="G77" s="72">
        <v>170438</v>
      </c>
      <c r="H77" s="73">
        <v>0.45310576756922011</v>
      </c>
    </row>
    <row r="78" spans="1:8" ht="38.25" x14ac:dyDescent="0.2">
      <c r="A78" s="82">
        <v>71</v>
      </c>
      <c r="B78" s="70" t="s">
        <v>271</v>
      </c>
      <c r="C78" s="71" t="s">
        <v>116</v>
      </c>
      <c r="D78" s="71" t="s">
        <v>422</v>
      </c>
      <c r="E78" s="71" t="s">
        <v>110</v>
      </c>
      <c r="F78" s="72">
        <v>1275344</v>
      </c>
      <c r="G78" s="72">
        <v>673957.11</v>
      </c>
      <c r="H78" s="73">
        <v>0.52845123354953649</v>
      </c>
    </row>
    <row r="79" spans="1:8" x14ac:dyDescent="0.2">
      <c r="A79" s="82">
        <v>72</v>
      </c>
      <c r="B79" s="70" t="s">
        <v>270</v>
      </c>
      <c r="C79" s="71" t="s">
        <v>116</v>
      </c>
      <c r="D79" s="71" t="s">
        <v>422</v>
      </c>
      <c r="E79" s="71" t="s">
        <v>178</v>
      </c>
      <c r="F79" s="72">
        <v>1254844</v>
      </c>
      <c r="G79" s="72">
        <v>673957.11</v>
      </c>
      <c r="H79" s="73">
        <v>0.53708437861598735</v>
      </c>
    </row>
    <row r="80" spans="1:8" ht="25.5" x14ac:dyDescent="0.2">
      <c r="A80" s="82">
        <v>73</v>
      </c>
      <c r="B80" s="70" t="s">
        <v>247</v>
      </c>
      <c r="C80" s="71" t="s">
        <v>116</v>
      </c>
      <c r="D80" s="71" t="s">
        <v>422</v>
      </c>
      <c r="E80" s="71" t="s">
        <v>177</v>
      </c>
      <c r="F80" s="72">
        <v>20000</v>
      </c>
      <c r="G80" s="72">
        <v>0</v>
      </c>
      <c r="H80" s="73">
        <v>0</v>
      </c>
    </row>
    <row r="81" spans="1:8" x14ac:dyDescent="0.2">
      <c r="A81" s="82">
        <v>74</v>
      </c>
      <c r="B81" s="70" t="s">
        <v>250</v>
      </c>
      <c r="C81" s="71" t="s">
        <v>116</v>
      </c>
      <c r="D81" s="71" t="s">
        <v>422</v>
      </c>
      <c r="E81" s="71" t="s">
        <v>179</v>
      </c>
      <c r="F81" s="72">
        <v>500</v>
      </c>
      <c r="G81" s="72">
        <v>0</v>
      </c>
      <c r="H81" s="73">
        <v>0</v>
      </c>
    </row>
    <row r="82" spans="1:8" ht="51" x14ac:dyDescent="0.2">
      <c r="A82" s="82">
        <v>75</v>
      </c>
      <c r="B82" s="70" t="s">
        <v>423</v>
      </c>
      <c r="C82" s="71" t="s">
        <v>116</v>
      </c>
      <c r="D82" s="71" t="s">
        <v>424</v>
      </c>
      <c r="E82" s="71" t="s">
        <v>110</v>
      </c>
      <c r="F82" s="72">
        <v>200000</v>
      </c>
      <c r="G82" s="72">
        <v>182463.45</v>
      </c>
      <c r="H82" s="73">
        <v>0.91231724999999997</v>
      </c>
    </row>
    <row r="83" spans="1:8" ht="25.5" x14ac:dyDescent="0.2">
      <c r="A83" s="82">
        <v>76</v>
      </c>
      <c r="B83" s="70" t="s">
        <v>247</v>
      </c>
      <c r="C83" s="71" t="s">
        <v>116</v>
      </c>
      <c r="D83" s="71" t="s">
        <v>424</v>
      </c>
      <c r="E83" s="71" t="s">
        <v>177</v>
      </c>
      <c r="F83" s="72">
        <v>200000</v>
      </c>
      <c r="G83" s="72">
        <v>182463.45</v>
      </c>
      <c r="H83" s="73">
        <v>0.91231724999999997</v>
      </c>
    </row>
    <row r="84" spans="1:8" ht="63.75" x14ac:dyDescent="0.2">
      <c r="A84" s="82">
        <v>77</v>
      </c>
      <c r="B84" s="70" t="s">
        <v>663</v>
      </c>
      <c r="C84" s="71" t="s">
        <v>116</v>
      </c>
      <c r="D84" s="71" t="s">
        <v>425</v>
      </c>
      <c r="E84" s="71" t="s">
        <v>110</v>
      </c>
      <c r="F84" s="72">
        <v>300000</v>
      </c>
      <c r="G84" s="72">
        <v>49800</v>
      </c>
      <c r="H84" s="73">
        <v>0.16600000000000001</v>
      </c>
    </row>
    <row r="85" spans="1:8" ht="25.5" x14ac:dyDescent="0.2">
      <c r="A85" s="82">
        <v>78</v>
      </c>
      <c r="B85" s="70" t="s">
        <v>247</v>
      </c>
      <c r="C85" s="71" t="s">
        <v>116</v>
      </c>
      <c r="D85" s="71" t="s">
        <v>425</v>
      </c>
      <c r="E85" s="71" t="s">
        <v>177</v>
      </c>
      <c r="F85" s="72">
        <v>300000</v>
      </c>
      <c r="G85" s="72">
        <v>49800</v>
      </c>
      <c r="H85" s="73">
        <v>0.16600000000000001</v>
      </c>
    </row>
    <row r="86" spans="1:8" ht="38.25" x14ac:dyDescent="0.2">
      <c r="A86" s="82">
        <v>79</v>
      </c>
      <c r="B86" s="70" t="s">
        <v>664</v>
      </c>
      <c r="C86" s="71" t="s">
        <v>116</v>
      </c>
      <c r="D86" s="71" t="s">
        <v>665</v>
      </c>
      <c r="E86" s="71" t="s">
        <v>110</v>
      </c>
      <c r="F86" s="72">
        <v>10000</v>
      </c>
      <c r="G86" s="72">
        <v>0</v>
      </c>
      <c r="H86" s="73">
        <v>0</v>
      </c>
    </row>
    <row r="87" spans="1:8" ht="25.5" x14ac:dyDescent="0.2">
      <c r="A87" s="82">
        <v>80</v>
      </c>
      <c r="B87" s="70" t="s">
        <v>247</v>
      </c>
      <c r="C87" s="71" t="s">
        <v>116</v>
      </c>
      <c r="D87" s="71" t="s">
        <v>665</v>
      </c>
      <c r="E87" s="71" t="s">
        <v>177</v>
      </c>
      <c r="F87" s="72">
        <v>10000</v>
      </c>
      <c r="G87" s="72">
        <v>0</v>
      </c>
      <c r="H87" s="73">
        <v>0</v>
      </c>
    </row>
    <row r="88" spans="1:8" ht="38.25" x14ac:dyDescent="0.2">
      <c r="A88" s="82">
        <v>81</v>
      </c>
      <c r="B88" s="70" t="s">
        <v>764</v>
      </c>
      <c r="C88" s="71" t="s">
        <v>116</v>
      </c>
      <c r="D88" s="71" t="s">
        <v>666</v>
      </c>
      <c r="E88" s="71" t="s">
        <v>110</v>
      </c>
      <c r="F88" s="72">
        <v>350000</v>
      </c>
      <c r="G88" s="72">
        <v>3900</v>
      </c>
      <c r="H88" s="73">
        <v>1.1142857142857144E-2</v>
      </c>
    </row>
    <row r="89" spans="1:8" ht="25.5" x14ac:dyDescent="0.2">
      <c r="A89" s="82">
        <v>82</v>
      </c>
      <c r="B89" s="70" t="s">
        <v>247</v>
      </c>
      <c r="C89" s="71" t="s">
        <v>116</v>
      </c>
      <c r="D89" s="71" t="s">
        <v>666</v>
      </c>
      <c r="E89" s="71" t="s">
        <v>177</v>
      </c>
      <c r="F89" s="72">
        <v>350000</v>
      </c>
      <c r="G89" s="72">
        <v>3900</v>
      </c>
      <c r="H89" s="73">
        <v>1.1142857142857144E-2</v>
      </c>
    </row>
    <row r="90" spans="1:8" ht="25.5" x14ac:dyDescent="0.2">
      <c r="A90" s="82">
        <v>83</v>
      </c>
      <c r="B90" s="70" t="s">
        <v>667</v>
      </c>
      <c r="C90" s="71" t="s">
        <v>116</v>
      </c>
      <c r="D90" s="71" t="s">
        <v>668</v>
      </c>
      <c r="E90" s="71" t="s">
        <v>110</v>
      </c>
      <c r="F90" s="72">
        <v>200000</v>
      </c>
      <c r="G90" s="72">
        <v>0</v>
      </c>
      <c r="H90" s="73">
        <v>0</v>
      </c>
    </row>
    <row r="91" spans="1:8" ht="25.5" x14ac:dyDescent="0.2">
      <c r="A91" s="82">
        <v>84</v>
      </c>
      <c r="B91" s="70" t="s">
        <v>247</v>
      </c>
      <c r="C91" s="71" t="s">
        <v>116</v>
      </c>
      <c r="D91" s="71" t="s">
        <v>668</v>
      </c>
      <c r="E91" s="71" t="s">
        <v>177</v>
      </c>
      <c r="F91" s="72">
        <v>200000</v>
      </c>
      <c r="G91" s="72">
        <v>0</v>
      </c>
      <c r="H91" s="73">
        <v>0</v>
      </c>
    </row>
    <row r="92" spans="1:8" ht="51" x14ac:dyDescent="0.2">
      <c r="A92" s="82">
        <v>85</v>
      </c>
      <c r="B92" s="70" t="s">
        <v>272</v>
      </c>
      <c r="C92" s="71" t="s">
        <v>116</v>
      </c>
      <c r="D92" s="71" t="s">
        <v>426</v>
      </c>
      <c r="E92" s="71" t="s">
        <v>110</v>
      </c>
      <c r="F92" s="72">
        <v>15004886.98</v>
      </c>
      <c r="G92" s="72">
        <v>3251620.19</v>
      </c>
      <c r="H92" s="73">
        <v>0.21670407743384415</v>
      </c>
    </row>
    <row r="93" spans="1:8" ht="25.5" x14ac:dyDescent="0.2">
      <c r="A93" s="82">
        <v>86</v>
      </c>
      <c r="B93" s="70" t="s">
        <v>273</v>
      </c>
      <c r="C93" s="71" t="s">
        <v>116</v>
      </c>
      <c r="D93" s="71" t="s">
        <v>427</v>
      </c>
      <c r="E93" s="71" t="s">
        <v>110</v>
      </c>
      <c r="F93" s="72">
        <v>1500000</v>
      </c>
      <c r="G93" s="72">
        <v>0</v>
      </c>
      <c r="H93" s="73">
        <v>0</v>
      </c>
    </row>
    <row r="94" spans="1:8" x14ac:dyDescent="0.2">
      <c r="A94" s="82">
        <v>87</v>
      </c>
      <c r="B94" s="70" t="s">
        <v>319</v>
      </c>
      <c r="C94" s="71" t="s">
        <v>116</v>
      </c>
      <c r="D94" s="71" t="s">
        <v>427</v>
      </c>
      <c r="E94" s="71" t="s">
        <v>180</v>
      </c>
      <c r="F94" s="72">
        <v>1500000</v>
      </c>
      <c r="G94" s="72">
        <v>0</v>
      </c>
      <c r="H94" s="73">
        <v>0</v>
      </c>
    </row>
    <row r="95" spans="1:8" ht="38.25" x14ac:dyDescent="0.2">
      <c r="A95" s="82">
        <v>88</v>
      </c>
      <c r="B95" s="70" t="s">
        <v>737</v>
      </c>
      <c r="C95" s="71" t="s">
        <v>116</v>
      </c>
      <c r="D95" s="71" t="s">
        <v>427</v>
      </c>
      <c r="E95" s="71" t="s">
        <v>738</v>
      </c>
      <c r="F95" s="72">
        <v>1500000</v>
      </c>
      <c r="G95" s="72">
        <v>0</v>
      </c>
      <c r="H95" s="73">
        <v>0</v>
      </c>
    </row>
    <row r="96" spans="1:8" ht="25.5" x14ac:dyDescent="0.2">
      <c r="A96" s="82">
        <v>89</v>
      </c>
      <c r="B96" s="70" t="s">
        <v>274</v>
      </c>
      <c r="C96" s="71" t="s">
        <v>116</v>
      </c>
      <c r="D96" s="71" t="s">
        <v>428</v>
      </c>
      <c r="E96" s="71" t="s">
        <v>110</v>
      </c>
      <c r="F96" s="72">
        <v>100000</v>
      </c>
      <c r="G96" s="72">
        <v>10734.5</v>
      </c>
      <c r="H96" s="73">
        <v>0.107345</v>
      </c>
    </row>
    <row r="97" spans="1:8" ht="25.5" x14ac:dyDescent="0.2">
      <c r="A97" s="82">
        <v>90</v>
      </c>
      <c r="B97" s="70" t="s">
        <v>247</v>
      </c>
      <c r="C97" s="71" t="s">
        <v>116</v>
      </c>
      <c r="D97" s="71" t="s">
        <v>428</v>
      </c>
      <c r="E97" s="71" t="s">
        <v>177</v>
      </c>
      <c r="F97" s="72">
        <v>100000</v>
      </c>
      <c r="G97" s="72">
        <v>10734.5</v>
      </c>
      <c r="H97" s="73">
        <v>0.107345</v>
      </c>
    </row>
    <row r="98" spans="1:8" ht="25.5" x14ac:dyDescent="0.2">
      <c r="A98" s="82">
        <v>91</v>
      </c>
      <c r="B98" s="70" t="s">
        <v>275</v>
      </c>
      <c r="C98" s="71" t="s">
        <v>116</v>
      </c>
      <c r="D98" s="71" t="s">
        <v>429</v>
      </c>
      <c r="E98" s="71" t="s">
        <v>110</v>
      </c>
      <c r="F98" s="72">
        <v>2573902.98</v>
      </c>
      <c r="G98" s="72">
        <v>273798.90999999997</v>
      </c>
      <c r="H98" s="73">
        <v>0.10637499242492815</v>
      </c>
    </row>
    <row r="99" spans="1:8" ht="25.5" x14ac:dyDescent="0.2">
      <c r="A99" s="82">
        <v>92</v>
      </c>
      <c r="B99" s="70" t="s">
        <v>247</v>
      </c>
      <c r="C99" s="71" t="s">
        <v>116</v>
      </c>
      <c r="D99" s="71" t="s">
        <v>429</v>
      </c>
      <c r="E99" s="71" t="s">
        <v>177</v>
      </c>
      <c r="F99" s="72">
        <v>2573902.98</v>
      </c>
      <c r="G99" s="72">
        <v>273798.90999999997</v>
      </c>
      <c r="H99" s="73">
        <v>0.10637499242492815</v>
      </c>
    </row>
    <row r="100" spans="1:8" ht="38.25" x14ac:dyDescent="0.2">
      <c r="A100" s="82">
        <v>93</v>
      </c>
      <c r="B100" s="70" t="s">
        <v>276</v>
      </c>
      <c r="C100" s="71" t="s">
        <v>116</v>
      </c>
      <c r="D100" s="71" t="s">
        <v>430</v>
      </c>
      <c r="E100" s="71" t="s">
        <v>110</v>
      </c>
      <c r="F100" s="72">
        <v>8058352</v>
      </c>
      <c r="G100" s="72">
        <v>2923086.78</v>
      </c>
      <c r="H100" s="73">
        <v>0.36274002178112846</v>
      </c>
    </row>
    <row r="101" spans="1:8" ht="25.5" x14ac:dyDescent="0.2">
      <c r="A101" s="82">
        <v>94</v>
      </c>
      <c r="B101" s="70" t="s">
        <v>247</v>
      </c>
      <c r="C101" s="71" t="s">
        <v>116</v>
      </c>
      <c r="D101" s="71" t="s">
        <v>430</v>
      </c>
      <c r="E101" s="71" t="s">
        <v>177</v>
      </c>
      <c r="F101" s="72">
        <v>8058352</v>
      </c>
      <c r="G101" s="72">
        <v>2923086.78</v>
      </c>
      <c r="H101" s="73">
        <v>0.36274002178112846</v>
      </c>
    </row>
    <row r="102" spans="1:8" ht="38.25" x14ac:dyDescent="0.2">
      <c r="A102" s="82">
        <v>95</v>
      </c>
      <c r="B102" s="70" t="s">
        <v>276</v>
      </c>
      <c r="C102" s="71" t="s">
        <v>116</v>
      </c>
      <c r="D102" s="71" t="s">
        <v>765</v>
      </c>
      <c r="E102" s="71" t="s">
        <v>110</v>
      </c>
      <c r="F102" s="72">
        <v>579882</v>
      </c>
      <c r="G102" s="72">
        <v>0</v>
      </c>
      <c r="H102" s="73">
        <v>0</v>
      </c>
    </row>
    <row r="103" spans="1:8" x14ac:dyDescent="0.2">
      <c r="A103" s="82">
        <v>96</v>
      </c>
      <c r="B103" s="70" t="s">
        <v>278</v>
      </c>
      <c r="C103" s="71" t="s">
        <v>116</v>
      </c>
      <c r="D103" s="71" t="s">
        <v>765</v>
      </c>
      <c r="E103" s="71" t="s">
        <v>184</v>
      </c>
      <c r="F103" s="72">
        <v>579882</v>
      </c>
      <c r="G103" s="72">
        <v>0</v>
      </c>
      <c r="H103" s="73">
        <v>0</v>
      </c>
    </row>
    <row r="104" spans="1:8" ht="25.5" x14ac:dyDescent="0.2">
      <c r="A104" s="82">
        <v>97</v>
      </c>
      <c r="B104" s="70" t="s">
        <v>277</v>
      </c>
      <c r="C104" s="71" t="s">
        <v>116</v>
      </c>
      <c r="D104" s="71" t="s">
        <v>431</v>
      </c>
      <c r="E104" s="71" t="s">
        <v>110</v>
      </c>
      <c r="F104" s="72">
        <v>100000</v>
      </c>
      <c r="G104" s="72">
        <v>26000</v>
      </c>
      <c r="H104" s="73">
        <v>0.26</v>
      </c>
    </row>
    <row r="105" spans="1:8" ht="25.5" x14ac:dyDescent="0.2">
      <c r="A105" s="82">
        <v>98</v>
      </c>
      <c r="B105" s="70" t="s">
        <v>247</v>
      </c>
      <c r="C105" s="71" t="s">
        <v>116</v>
      </c>
      <c r="D105" s="71" t="s">
        <v>431</v>
      </c>
      <c r="E105" s="71" t="s">
        <v>177</v>
      </c>
      <c r="F105" s="72">
        <v>100000</v>
      </c>
      <c r="G105" s="72">
        <v>26000</v>
      </c>
      <c r="H105" s="73">
        <v>0.26</v>
      </c>
    </row>
    <row r="106" spans="1:8" ht="25.5" x14ac:dyDescent="0.2">
      <c r="A106" s="82">
        <v>99</v>
      </c>
      <c r="B106" s="70" t="s">
        <v>669</v>
      </c>
      <c r="C106" s="71" t="s">
        <v>116</v>
      </c>
      <c r="D106" s="71" t="s">
        <v>670</v>
      </c>
      <c r="E106" s="71" t="s">
        <v>110</v>
      </c>
      <c r="F106" s="72">
        <v>1800000</v>
      </c>
      <c r="G106" s="72">
        <v>0</v>
      </c>
      <c r="H106" s="73">
        <v>0</v>
      </c>
    </row>
    <row r="107" spans="1:8" x14ac:dyDescent="0.2">
      <c r="A107" s="82">
        <v>100</v>
      </c>
      <c r="B107" s="70" t="s">
        <v>319</v>
      </c>
      <c r="C107" s="71" t="s">
        <v>116</v>
      </c>
      <c r="D107" s="71" t="s">
        <v>670</v>
      </c>
      <c r="E107" s="71" t="s">
        <v>180</v>
      </c>
      <c r="F107" s="72">
        <v>1800000</v>
      </c>
      <c r="G107" s="72">
        <v>0</v>
      </c>
      <c r="H107" s="73">
        <v>0</v>
      </c>
    </row>
    <row r="108" spans="1:8" ht="25.5" x14ac:dyDescent="0.2">
      <c r="A108" s="82">
        <v>101</v>
      </c>
      <c r="B108" s="70" t="s">
        <v>739</v>
      </c>
      <c r="C108" s="71" t="s">
        <v>116</v>
      </c>
      <c r="D108" s="71" t="s">
        <v>670</v>
      </c>
      <c r="E108" s="71" t="s">
        <v>740</v>
      </c>
      <c r="F108" s="72">
        <v>1800000</v>
      </c>
      <c r="G108" s="72">
        <v>0</v>
      </c>
      <c r="H108" s="73">
        <v>0</v>
      </c>
    </row>
    <row r="109" spans="1:8" ht="25.5" x14ac:dyDescent="0.2">
      <c r="A109" s="82">
        <v>102</v>
      </c>
      <c r="B109" s="70" t="s">
        <v>671</v>
      </c>
      <c r="C109" s="71" t="s">
        <v>116</v>
      </c>
      <c r="D109" s="71" t="s">
        <v>672</v>
      </c>
      <c r="E109" s="71" t="s">
        <v>110</v>
      </c>
      <c r="F109" s="72">
        <v>45000</v>
      </c>
      <c r="G109" s="72">
        <v>18000</v>
      </c>
      <c r="H109" s="73">
        <v>0.4</v>
      </c>
    </row>
    <row r="110" spans="1:8" ht="25.5" x14ac:dyDescent="0.2">
      <c r="A110" s="82">
        <v>103</v>
      </c>
      <c r="B110" s="70" t="s">
        <v>247</v>
      </c>
      <c r="C110" s="71" t="s">
        <v>116</v>
      </c>
      <c r="D110" s="71" t="s">
        <v>672</v>
      </c>
      <c r="E110" s="71" t="s">
        <v>177</v>
      </c>
      <c r="F110" s="72">
        <v>45000</v>
      </c>
      <c r="G110" s="72">
        <v>18000</v>
      </c>
      <c r="H110" s="73">
        <v>0.4</v>
      </c>
    </row>
    <row r="111" spans="1:8" ht="51" x14ac:dyDescent="0.2">
      <c r="A111" s="82">
        <v>104</v>
      </c>
      <c r="B111" s="70" t="s">
        <v>673</v>
      </c>
      <c r="C111" s="71" t="s">
        <v>116</v>
      </c>
      <c r="D111" s="71" t="s">
        <v>674</v>
      </c>
      <c r="E111" s="71" t="s">
        <v>110</v>
      </c>
      <c r="F111" s="72">
        <v>247750</v>
      </c>
      <c r="G111" s="72">
        <v>0</v>
      </c>
      <c r="H111" s="73">
        <v>0</v>
      </c>
    </row>
    <row r="112" spans="1:8" ht="25.5" x14ac:dyDescent="0.2">
      <c r="A112" s="82">
        <v>105</v>
      </c>
      <c r="B112" s="70" t="s">
        <v>247</v>
      </c>
      <c r="C112" s="71" t="s">
        <v>116</v>
      </c>
      <c r="D112" s="71" t="s">
        <v>674</v>
      </c>
      <c r="E112" s="71" t="s">
        <v>177</v>
      </c>
      <c r="F112" s="72">
        <v>247750</v>
      </c>
      <c r="G112" s="72">
        <v>0</v>
      </c>
      <c r="H112" s="73">
        <v>0</v>
      </c>
    </row>
    <row r="113" spans="1:8" ht="38.25" x14ac:dyDescent="0.2">
      <c r="A113" s="82">
        <v>106</v>
      </c>
      <c r="B113" s="70" t="s">
        <v>279</v>
      </c>
      <c r="C113" s="71" t="s">
        <v>116</v>
      </c>
      <c r="D113" s="71" t="s">
        <v>432</v>
      </c>
      <c r="E113" s="71" t="s">
        <v>110</v>
      </c>
      <c r="F113" s="72">
        <v>102400</v>
      </c>
      <c r="G113" s="72">
        <v>0</v>
      </c>
      <c r="H113" s="73">
        <v>0</v>
      </c>
    </row>
    <row r="114" spans="1:8" ht="38.25" x14ac:dyDescent="0.2">
      <c r="A114" s="82">
        <v>107</v>
      </c>
      <c r="B114" s="70" t="s">
        <v>280</v>
      </c>
      <c r="C114" s="71" t="s">
        <v>116</v>
      </c>
      <c r="D114" s="71" t="s">
        <v>575</v>
      </c>
      <c r="E114" s="71" t="s">
        <v>110</v>
      </c>
      <c r="F114" s="72">
        <v>102400</v>
      </c>
      <c r="G114" s="72">
        <v>0</v>
      </c>
      <c r="H114" s="73">
        <v>0</v>
      </c>
    </row>
    <row r="115" spans="1:8" ht="63.75" x14ac:dyDescent="0.2">
      <c r="A115" s="82">
        <v>108</v>
      </c>
      <c r="B115" s="70" t="s">
        <v>281</v>
      </c>
      <c r="C115" s="71" t="s">
        <v>116</v>
      </c>
      <c r="D115" s="71" t="s">
        <v>433</v>
      </c>
      <c r="E115" s="71" t="s">
        <v>110</v>
      </c>
      <c r="F115" s="72">
        <v>100</v>
      </c>
      <c r="G115" s="72">
        <v>0</v>
      </c>
      <c r="H115" s="73">
        <v>0</v>
      </c>
    </row>
    <row r="116" spans="1:8" ht="25.5" x14ac:dyDescent="0.2">
      <c r="A116" s="82">
        <v>109</v>
      </c>
      <c r="B116" s="70" t="s">
        <v>247</v>
      </c>
      <c r="C116" s="71" t="s">
        <v>116</v>
      </c>
      <c r="D116" s="71" t="s">
        <v>433</v>
      </c>
      <c r="E116" s="71" t="s">
        <v>177</v>
      </c>
      <c r="F116" s="72">
        <v>100</v>
      </c>
      <c r="G116" s="72">
        <v>0</v>
      </c>
      <c r="H116" s="73">
        <v>0</v>
      </c>
    </row>
    <row r="117" spans="1:8" ht="38.25" x14ac:dyDescent="0.2">
      <c r="A117" s="82">
        <v>110</v>
      </c>
      <c r="B117" s="70" t="s">
        <v>282</v>
      </c>
      <c r="C117" s="71" t="s">
        <v>116</v>
      </c>
      <c r="D117" s="71" t="s">
        <v>434</v>
      </c>
      <c r="E117" s="71" t="s">
        <v>110</v>
      </c>
      <c r="F117" s="72">
        <v>102300</v>
      </c>
      <c r="G117" s="72">
        <v>0</v>
      </c>
      <c r="H117" s="73">
        <v>0</v>
      </c>
    </row>
    <row r="118" spans="1:8" ht="25.5" x14ac:dyDescent="0.2">
      <c r="A118" s="82">
        <v>111</v>
      </c>
      <c r="B118" s="70" t="s">
        <v>247</v>
      </c>
      <c r="C118" s="71" t="s">
        <v>116</v>
      </c>
      <c r="D118" s="71" t="s">
        <v>434</v>
      </c>
      <c r="E118" s="71" t="s">
        <v>177</v>
      </c>
      <c r="F118" s="72">
        <v>102300</v>
      </c>
      <c r="G118" s="72">
        <v>0</v>
      </c>
      <c r="H118" s="73">
        <v>0</v>
      </c>
    </row>
    <row r="119" spans="1:8" ht="38.25" x14ac:dyDescent="0.2">
      <c r="A119" s="82">
        <v>112</v>
      </c>
      <c r="B119" s="70" t="s">
        <v>385</v>
      </c>
      <c r="C119" s="71" t="s">
        <v>116</v>
      </c>
      <c r="D119" s="71" t="s">
        <v>570</v>
      </c>
      <c r="E119" s="71" t="s">
        <v>110</v>
      </c>
      <c r="F119" s="72">
        <v>130000</v>
      </c>
      <c r="G119" s="72">
        <v>130000</v>
      </c>
      <c r="H119" s="73">
        <v>1</v>
      </c>
    </row>
    <row r="120" spans="1:8" ht="38.25" x14ac:dyDescent="0.2">
      <c r="A120" s="82">
        <v>113</v>
      </c>
      <c r="B120" s="70" t="s">
        <v>675</v>
      </c>
      <c r="C120" s="71" t="s">
        <v>116</v>
      </c>
      <c r="D120" s="71" t="s">
        <v>676</v>
      </c>
      <c r="E120" s="71" t="s">
        <v>110</v>
      </c>
      <c r="F120" s="72">
        <v>130000</v>
      </c>
      <c r="G120" s="72">
        <v>130000</v>
      </c>
      <c r="H120" s="73">
        <v>1</v>
      </c>
    </row>
    <row r="121" spans="1:8" ht="102" x14ac:dyDescent="0.2">
      <c r="A121" s="82">
        <v>114</v>
      </c>
      <c r="B121" s="70" t="s">
        <v>677</v>
      </c>
      <c r="C121" s="71" t="s">
        <v>116</v>
      </c>
      <c r="D121" s="71" t="s">
        <v>678</v>
      </c>
      <c r="E121" s="71" t="s">
        <v>110</v>
      </c>
      <c r="F121" s="72">
        <v>130000</v>
      </c>
      <c r="G121" s="72">
        <v>130000</v>
      </c>
      <c r="H121" s="73">
        <v>1</v>
      </c>
    </row>
    <row r="122" spans="1:8" x14ac:dyDescent="0.2">
      <c r="A122" s="82">
        <v>115</v>
      </c>
      <c r="B122" s="70" t="s">
        <v>325</v>
      </c>
      <c r="C122" s="71" t="s">
        <v>116</v>
      </c>
      <c r="D122" s="71" t="s">
        <v>678</v>
      </c>
      <c r="E122" s="71" t="s">
        <v>181</v>
      </c>
      <c r="F122" s="72">
        <v>130000</v>
      </c>
      <c r="G122" s="72">
        <v>130000</v>
      </c>
      <c r="H122" s="73">
        <v>1</v>
      </c>
    </row>
    <row r="123" spans="1:8" ht="76.5" x14ac:dyDescent="0.2">
      <c r="A123" s="82">
        <v>116</v>
      </c>
      <c r="B123" s="70" t="s">
        <v>741</v>
      </c>
      <c r="C123" s="71" t="s">
        <v>116</v>
      </c>
      <c r="D123" s="71" t="s">
        <v>678</v>
      </c>
      <c r="E123" s="71" t="s">
        <v>742</v>
      </c>
      <c r="F123" s="72">
        <v>130000</v>
      </c>
      <c r="G123" s="72">
        <v>130000</v>
      </c>
      <c r="H123" s="73">
        <v>1</v>
      </c>
    </row>
    <row r="124" spans="1:8" x14ac:dyDescent="0.2">
      <c r="A124" s="82">
        <v>117</v>
      </c>
      <c r="B124" s="70" t="s">
        <v>243</v>
      </c>
      <c r="C124" s="71" t="s">
        <v>116</v>
      </c>
      <c r="D124" s="71" t="s">
        <v>395</v>
      </c>
      <c r="E124" s="71" t="s">
        <v>110</v>
      </c>
      <c r="F124" s="72">
        <v>1166965</v>
      </c>
      <c r="G124" s="72">
        <v>327080.08</v>
      </c>
      <c r="H124" s="73">
        <v>0.28028268199988859</v>
      </c>
    </row>
    <row r="125" spans="1:8" ht="25.5" x14ac:dyDescent="0.2">
      <c r="A125" s="82">
        <v>118</v>
      </c>
      <c r="B125" s="70" t="s">
        <v>246</v>
      </c>
      <c r="C125" s="71" t="s">
        <v>116</v>
      </c>
      <c r="D125" s="71" t="s">
        <v>397</v>
      </c>
      <c r="E125" s="71" t="s">
        <v>110</v>
      </c>
      <c r="F125" s="72">
        <v>1166965</v>
      </c>
      <c r="G125" s="72">
        <v>327080.08</v>
      </c>
      <c r="H125" s="73">
        <v>0.28028268199988859</v>
      </c>
    </row>
    <row r="126" spans="1:8" ht="25.5" x14ac:dyDescent="0.2">
      <c r="A126" s="82">
        <v>119</v>
      </c>
      <c r="B126" s="70" t="s">
        <v>245</v>
      </c>
      <c r="C126" s="71" t="s">
        <v>116</v>
      </c>
      <c r="D126" s="71" t="s">
        <v>397</v>
      </c>
      <c r="E126" s="71" t="s">
        <v>176</v>
      </c>
      <c r="F126" s="72">
        <v>1166965</v>
      </c>
      <c r="G126" s="72">
        <v>327080.08</v>
      </c>
      <c r="H126" s="73">
        <v>0.28028268199988859</v>
      </c>
    </row>
    <row r="127" spans="1:8" ht="25.5" x14ac:dyDescent="0.2">
      <c r="A127" s="82">
        <v>120</v>
      </c>
      <c r="B127" s="66" t="s">
        <v>151</v>
      </c>
      <c r="C127" s="67" t="s">
        <v>117</v>
      </c>
      <c r="D127" s="67" t="s">
        <v>394</v>
      </c>
      <c r="E127" s="67" t="s">
        <v>110</v>
      </c>
      <c r="F127" s="68">
        <v>5955740</v>
      </c>
      <c r="G127" s="68">
        <v>1720671.53</v>
      </c>
      <c r="H127" s="69">
        <v>0.28890977947324764</v>
      </c>
    </row>
    <row r="128" spans="1:8" ht="25.5" x14ac:dyDescent="0.2">
      <c r="A128" s="82">
        <v>121</v>
      </c>
      <c r="B128" s="70" t="s">
        <v>152</v>
      </c>
      <c r="C128" s="71" t="s">
        <v>118</v>
      </c>
      <c r="D128" s="71" t="s">
        <v>394</v>
      </c>
      <c r="E128" s="71" t="s">
        <v>110</v>
      </c>
      <c r="F128" s="72">
        <v>5471740</v>
      </c>
      <c r="G128" s="72">
        <v>1660271.94</v>
      </c>
      <c r="H128" s="73">
        <v>0.30342668694053443</v>
      </c>
    </row>
    <row r="129" spans="1:8" ht="38.25" x14ac:dyDescent="0.2">
      <c r="A129" s="82">
        <v>122</v>
      </c>
      <c r="B129" s="70" t="s">
        <v>279</v>
      </c>
      <c r="C129" s="71" t="s">
        <v>118</v>
      </c>
      <c r="D129" s="71" t="s">
        <v>432</v>
      </c>
      <c r="E129" s="71" t="s">
        <v>110</v>
      </c>
      <c r="F129" s="72">
        <v>5471740</v>
      </c>
      <c r="G129" s="72">
        <v>1660271.94</v>
      </c>
      <c r="H129" s="73">
        <v>0.30342668694053443</v>
      </c>
    </row>
    <row r="130" spans="1:8" ht="63.75" x14ac:dyDescent="0.2">
      <c r="A130" s="82">
        <v>123</v>
      </c>
      <c r="B130" s="70" t="s">
        <v>283</v>
      </c>
      <c r="C130" s="71" t="s">
        <v>118</v>
      </c>
      <c r="D130" s="71" t="s">
        <v>576</v>
      </c>
      <c r="E130" s="71" t="s">
        <v>110</v>
      </c>
      <c r="F130" s="72">
        <v>5471740</v>
      </c>
      <c r="G130" s="72">
        <v>1660271.94</v>
      </c>
      <c r="H130" s="73">
        <v>0.30342668694053443</v>
      </c>
    </row>
    <row r="131" spans="1:8" ht="51" x14ac:dyDescent="0.2">
      <c r="A131" s="82">
        <v>124</v>
      </c>
      <c r="B131" s="70" t="s">
        <v>284</v>
      </c>
      <c r="C131" s="71" t="s">
        <v>118</v>
      </c>
      <c r="D131" s="71" t="s">
        <v>435</v>
      </c>
      <c r="E131" s="71" t="s">
        <v>110</v>
      </c>
      <c r="F131" s="72">
        <v>135000</v>
      </c>
      <c r="G131" s="72">
        <v>14540</v>
      </c>
      <c r="H131" s="73">
        <v>0.1077037037037037</v>
      </c>
    </row>
    <row r="132" spans="1:8" ht="25.5" x14ac:dyDescent="0.2">
      <c r="A132" s="82">
        <v>125</v>
      </c>
      <c r="B132" s="70" t="s">
        <v>247</v>
      </c>
      <c r="C132" s="71" t="s">
        <v>118</v>
      </c>
      <c r="D132" s="71" t="s">
        <v>435</v>
      </c>
      <c r="E132" s="71" t="s">
        <v>177</v>
      </c>
      <c r="F132" s="72">
        <v>135000</v>
      </c>
      <c r="G132" s="72">
        <v>14540</v>
      </c>
      <c r="H132" s="73">
        <v>0.1077037037037037</v>
      </c>
    </row>
    <row r="133" spans="1:8" ht="25.5" x14ac:dyDescent="0.2">
      <c r="A133" s="82">
        <v>126</v>
      </c>
      <c r="B133" s="70" t="s">
        <v>285</v>
      </c>
      <c r="C133" s="71" t="s">
        <v>118</v>
      </c>
      <c r="D133" s="71" t="s">
        <v>436</v>
      </c>
      <c r="E133" s="71" t="s">
        <v>110</v>
      </c>
      <c r="F133" s="72">
        <v>50000</v>
      </c>
      <c r="G133" s="72">
        <v>0</v>
      </c>
      <c r="H133" s="73">
        <v>0</v>
      </c>
    </row>
    <row r="134" spans="1:8" ht="25.5" x14ac:dyDescent="0.2">
      <c r="A134" s="82">
        <v>127</v>
      </c>
      <c r="B134" s="70" t="s">
        <v>247</v>
      </c>
      <c r="C134" s="71" t="s">
        <v>118</v>
      </c>
      <c r="D134" s="71" t="s">
        <v>436</v>
      </c>
      <c r="E134" s="71" t="s">
        <v>177</v>
      </c>
      <c r="F134" s="72">
        <v>50000</v>
      </c>
      <c r="G134" s="72">
        <v>0</v>
      </c>
      <c r="H134" s="73">
        <v>0</v>
      </c>
    </row>
    <row r="135" spans="1:8" ht="51" x14ac:dyDescent="0.2">
      <c r="A135" s="82">
        <v>128</v>
      </c>
      <c r="B135" s="70" t="s">
        <v>286</v>
      </c>
      <c r="C135" s="71" t="s">
        <v>118</v>
      </c>
      <c r="D135" s="71" t="s">
        <v>437</v>
      </c>
      <c r="E135" s="71" t="s">
        <v>110</v>
      </c>
      <c r="F135" s="72">
        <v>25000</v>
      </c>
      <c r="G135" s="72">
        <v>0</v>
      </c>
      <c r="H135" s="73">
        <v>0</v>
      </c>
    </row>
    <row r="136" spans="1:8" ht="25.5" x14ac:dyDescent="0.2">
      <c r="A136" s="82">
        <v>129</v>
      </c>
      <c r="B136" s="70" t="s">
        <v>247</v>
      </c>
      <c r="C136" s="71" t="s">
        <v>118</v>
      </c>
      <c r="D136" s="71" t="s">
        <v>437</v>
      </c>
      <c r="E136" s="71" t="s">
        <v>177</v>
      </c>
      <c r="F136" s="72">
        <v>25000</v>
      </c>
      <c r="G136" s="72">
        <v>0</v>
      </c>
      <c r="H136" s="73">
        <v>0</v>
      </c>
    </row>
    <row r="137" spans="1:8" ht="38.25" x14ac:dyDescent="0.2">
      <c r="A137" s="82">
        <v>130</v>
      </c>
      <c r="B137" s="70" t="s">
        <v>287</v>
      </c>
      <c r="C137" s="71" t="s">
        <v>118</v>
      </c>
      <c r="D137" s="71" t="s">
        <v>438</v>
      </c>
      <c r="E137" s="71" t="s">
        <v>110</v>
      </c>
      <c r="F137" s="72">
        <v>51000</v>
      </c>
      <c r="G137" s="72">
        <v>0</v>
      </c>
      <c r="H137" s="73">
        <v>0</v>
      </c>
    </row>
    <row r="138" spans="1:8" ht="25.5" x14ac:dyDescent="0.2">
      <c r="A138" s="82">
        <v>131</v>
      </c>
      <c r="B138" s="70" t="s">
        <v>247</v>
      </c>
      <c r="C138" s="71" t="s">
        <v>118</v>
      </c>
      <c r="D138" s="71" t="s">
        <v>438</v>
      </c>
      <c r="E138" s="71" t="s">
        <v>177</v>
      </c>
      <c r="F138" s="72">
        <v>51000</v>
      </c>
      <c r="G138" s="72">
        <v>0</v>
      </c>
      <c r="H138" s="73">
        <v>0</v>
      </c>
    </row>
    <row r="139" spans="1:8" ht="63.75" x14ac:dyDescent="0.2">
      <c r="A139" s="82">
        <v>132</v>
      </c>
      <c r="B139" s="70" t="s">
        <v>288</v>
      </c>
      <c r="C139" s="71" t="s">
        <v>118</v>
      </c>
      <c r="D139" s="71" t="s">
        <v>439</v>
      </c>
      <c r="E139" s="71" t="s">
        <v>110</v>
      </c>
      <c r="F139" s="72">
        <v>60000</v>
      </c>
      <c r="G139" s="72">
        <v>0</v>
      </c>
      <c r="H139" s="73">
        <v>0</v>
      </c>
    </row>
    <row r="140" spans="1:8" ht="25.5" x14ac:dyDescent="0.2">
      <c r="A140" s="82">
        <v>133</v>
      </c>
      <c r="B140" s="70" t="s">
        <v>247</v>
      </c>
      <c r="C140" s="71" t="s">
        <v>118</v>
      </c>
      <c r="D140" s="71" t="s">
        <v>439</v>
      </c>
      <c r="E140" s="71" t="s">
        <v>177</v>
      </c>
      <c r="F140" s="72">
        <v>60000</v>
      </c>
      <c r="G140" s="72">
        <v>0</v>
      </c>
      <c r="H140" s="73">
        <v>0</v>
      </c>
    </row>
    <row r="141" spans="1:8" ht="25.5" x14ac:dyDescent="0.2">
      <c r="A141" s="82">
        <v>134</v>
      </c>
      <c r="B141" s="70" t="s">
        <v>289</v>
      </c>
      <c r="C141" s="71" t="s">
        <v>118</v>
      </c>
      <c r="D141" s="71" t="s">
        <v>440</v>
      </c>
      <c r="E141" s="71" t="s">
        <v>110</v>
      </c>
      <c r="F141" s="72">
        <v>111200</v>
      </c>
      <c r="G141" s="72">
        <v>0</v>
      </c>
      <c r="H141" s="73">
        <v>0</v>
      </c>
    </row>
    <row r="142" spans="1:8" ht="25.5" x14ac:dyDescent="0.2">
      <c r="A142" s="82">
        <v>135</v>
      </c>
      <c r="B142" s="70" t="s">
        <v>247</v>
      </c>
      <c r="C142" s="71" t="s">
        <v>118</v>
      </c>
      <c r="D142" s="71" t="s">
        <v>440</v>
      </c>
      <c r="E142" s="71" t="s">
        <v>177</v>
      </c>
      <c r="F142" s="72">
        <v>111200</v>
      </c>
      <c r="G142" s="72">
        <v>0</v>
      </c>
      <c r="H142" s="73">
        <v>0</v>
      </c>
    </row>
    <row r="143" spans="1:8" x14ac:dyDescent="0.2">
      <c r="A143" s="82">
        <v>136</v>
      </c>
      <c r="B143" s="70" t="s">
        <v>290</v>
      </c>
      <c r="C143" s="71" t="s">
        <v>118</v>
      </c>
      <c r="D143" s="71" t="s">
        <v>441</v>
      </c>
      <c r="E143" s="71" t="s">
        <v>110</v>
      </c>
      <c r="F143" s="72">
        <v>5039540</v>
      </c>
      <c r="G143" s="72">
        <v>1645731.94</v>
      </c>
      <c r="H143" s="73">
        <v>0.32656392051655508</v>
      </c>
    </row>
    <row r="144" spans="1:8" x14ac:dyDescent="0.2">
      <c r="A144" s="82">
        <v>137</v>
      </c>
      <c r="B144" s="70" t="s">
        <v>270</v>
      </c>
      <c r="C144" s="71" t="s">
        <v>118</v>
      </c>
      <c r="D144" s="71" t="s">
        <v>441</v>
      </c>
      <c r="E144" s="71" t="s">
        <v>178</v>
      </c>
      <c r="F144" s="72">
        <v>3895356</v>
      </c>
      <c r="G144" s="72">
        <v>1130699.6100000001</v>
      </c>
      <c r="H144" s="73">
        <v>0.29026861986426916</v>
      </c>
    </row>
    <row r="145" spans="1:8" ht="25.5" x14ac:dyDescent="0.2">
      <c r="A145" s="82">
        <v>138</v>
      </c>
      <c r="B145" s="70" t="s">
        <v>247</v>
      </c>
      <c r="C145" s="71" t="s">
        <v>118</v>
      </c>
      <c r="D145" s="71" t="s">
        <v>441</v>
      </c>
      <c r="E145" s="71" t="s">
        <v>177</v>
      </c>
      <c r="F145" s="72">
        <v>1144184</v>
      </c>
      <c r="G145" s="72">
        <v>515032.33</v>
      </c>
      <c r="H145" s="73">
        <v>0.45013068702236703</v>
      </c>
    </row>
    <row r="146" spans="1:8" ht="25.5" x14ac:dyDescent="0.2">
      <c r="A146" s="82">
        <v>139</v>
      </c>
      <c r="B146" s="70" t="s">
        <v>153</v>
      </c>
      <c r="C146" s="71" t="s">
        <v>119</v>
      </c>
      <c r="D146" s="71" t="s">
        <v>394</v>
      </c>
      <c r="E146" s="71" t="s">
        <v>110</v>
      </c>
      <c r="F146" s="72">
        <v>484000</v>
      </c>
      <c r="G146" s="72">
        <v>60399.59</v>
      </c>
      <c r="H146" s="73">
        <v>0.12479254132231404</v>
      </c>
    </row>
    <row r="147" spans="1:8" ht="38.25" x14ac:dyDescent="0.2">
      <c r="A147" s="82">
        <v>140</v>
      </c>
      <c r="B147" s="70" t="s">
        <v>279</v>
      </c>
      <c r="C147" s="71" t="s">
        <v>119</v>
      </c>
      <c r="D147" s="71" t="s">
        <v>432</v>
      </c>
      <c r="E147" s="71" t="s">
        <v>110</v>
      </c>
      <c r="F147" s="72">
        <v>484000</v>
      </c>
      <c r="G147" s="72">
        <v>60399.59</v>
      </c>
      <c r="H147" s="73">
        <v>0.12479254132231404</v>
      </c>
    </row>
    <row r="148" spans="1:8" ht="38.25" x14ac:dyDescent="0.2">
      <c r="A148" s="82">
        <v>141</v>
      </c>
      <c r="B148" s="70" t="s">
        <v>291</v>
      </c>
      <c r="C148" s="71" t="s">
        <v>119</v>
      </c>
      <c r="D148" s="71" t="s">
        <v>577</v>
      </c>
      <c r="E148" s="71" t="s">
        <v>110</v>
      </c>
      <c r="F148" s="72">
        <v>172000</v>
      </c>
      <c r="G148" s="72">
        <v>0</v>
      </c>
      <c r="H148" s="73">
        <v>0</v>
      </c>
    </row>
    <row r="149" spans="1:8" ht="63.75" x14ac:dyDescent="0.2">
      <c r="A149" s="82">
        <v>142</v>
      </c>
      <c r="B149" s="70" t="s">
        <v>442</v>
      </c>
      <c r="C149" s="71" t="s">
        <v>119</v>
      </c>
      <c r="D149" s="71" t="s">
        <v>443</v>
      </c>
      <c r="E149" s="71" t="s">
        <v>110</v>
      </c>
      <c r="F149" s="72">
        <v>33000</v>
      </c>
      <c r="G149" s="72">
        <v>0</v>
      </c>
      <c r="H149" s="73">
        <v>0</v>
      </c>
    </row>
    <row r="150" spans="1:8" ht="25.5" x14ac:dyDescent="0.2">
      <c r="A150" s="82">
        <v>143</v>
      </c>
      <c r="B150" s="70" t="s">
        <v>247</v>
      </c>
      <c r="C150" s="71" t="s">
        <v>119</v>
      </c>
      <c r="D150" s="71" t="s">
        <v>443</v>
      </c>
      <c r="E150" s="71" t="s">
        <v>177</v>
      </c>
      <c r="F150" s="72">
        <v>33000</v>
      </c>
      <c r="G150" s="72">
        <v>0</v>
      </c>
      <c r="H150" s="73">
        <v>0</v>
      </c>
    </row>
    <row r="151" spans="1:8" ht="25.5" x14ac:dyDescent="0.2">
      <c r="A151" s="82">
        <v>144</v>
      </c>
      <c r="B151" s="70" t="s">
        <v>444</v>
      </c>
      <c r="C151" s="71" t="s">
        <v>119</v>
      </c>
      <c r="D151" s="71" t="s">
        <v>445</v>
      </c>
      <c r="E151" s="71" t="s">
        <v>110</v>
      </c>
      <c r="F151" s="72">
        <v>15000</v>
      </c>
      <c r="G151" s="72">
        <v>0</v>
      </c>
      <c r="H151" s="73">
        <v>0</v>
      </c>
    </row>
    <row r="152" spans="1:8" ht="25.5" x14ac:dyDescent="0.2">
      <c r="A152" s="82">
        <v>145</v>
      </c>
      <c r="B152" s="70" t="s">
        <v>247</v>
      </c>
      <c r="C152" s="71" t="s">
        <v>119</v>
      </c>
      <c r="D152" s="71" t="s">
        <v>445</v>
      </c>
      <c r="E152" s="71" t="s">
        <v>177</v>
      </c>
      <c r="F152" s="72">
        <v>15000</v>
      </c>
      <c r="G152" s="72">
        <v>0</v>
      </c>
      <c r="H152" s="73">
        <v>0</v>
      </c>
    </row>
    <row r="153" spans="1:8" ht="38.25" x14ac:dyDescent="0.2">
      <c r="A153" s="82">
        <v>146</v>
      </c>
      <c r="B153" s="70" t="s">
        <v>446</v>
      </c>
      <c r="C153" s="71" t="s">
        <v>119</v>
      </c>
      <c r="D153" s="71" t="s">
        <v>447</v>
      </c>
      <c r="E153" s="71" t="s">
        <v>110</v>
      </c>
      <c r="F153" s="72">
        <v>44000</v>
      </c>
      <c r="G153" s="72">
        <v>0</v>
      </c>
      <c r="H153" s="73">
        <v>0</v>
      </c>
    </row>
    <row r="154" spans="1:8" ht="25.5" x14ac:dyDescent="0.2">
      <c r="A154" s="82">
        <v>147</v>
      </c>
      <c r="B154" s="70" t="s">
        <v>247</v>
      </c>
      <c r="C154" s="71" t="s">
        <v>119</v>
      </c>
      <c r="D154" s="71" t="s">
        <v>447</v>
      </c>
      <c r="E154" s="71" t="s">
        <v>177</v>
      </c>
      <c r="F154" s="72">
        <v>44000</v>
      </c>
      <c r="G154" s="72">
        <v>0</v>
      </c>
      <c r="H154" s="73">
        <v>0</v>
      </c>
    </row>
    <row r="155" spans="1:8" ht="114.75" x14ac:dyDescent="0.2">
      <c r="A155" s="82">
        <v>148</v>
      </c>
      <c r="B155" s="70" t="s">
        <v>448</v>
      </c>
      <c r="C155" s="71" t="s">
        <v>119</v>
      </c>
      <c r="D155" s="71" t="s">
        <v>449</v>
      </c>
      <c r="E155" s="71" t="s">
        <v>110</v>
      </c>
      <c r="F155" s="72">
        <v>25000</v>
      </c>
      <c r="G155" s="72">
        <v>0</v>
      </c>
      <c r="H155" s="73">
        <v>0</v>
      </c>
    </row>
    <row r="156" spans="1:8" ht="25.5" x14ac:dyDescent="0.2">
      <c r="A156" s="82">
        <v>149</v>
      </c>
      <c r="B156" s="70" t="s">
        <v>247</v>
      </c>
      <c r="C156" s="71" t="s">
        <v>119</v>
      </c>
      <c r="D156" s="71" t="s">
        <v>449</v>
      </c>
      <c r="E156" s="71" t="s">
        <v>177</v>
      </c>
      <c r="F156" s="72">
        <v>25000</v>
      </c>
      <c r="G156" s="72">
        <v>0</v>
      </c>
      <c r="H156" s="73">
        <v>0</v>
      </c>
    </row>
    <row r="157" spans="1:8" ht="102" x14ac:dyDescent="0.2">
      <c r="A157" s="82">
        <v>150</v>
      </c>
      <c r="B157" s="70" t="s">
        <v>450</v>
      </c>
      <c r="C157" s="71" t="s">
        <v>119</v>
      </c>
      <c r="D157" s="71" t="s">
        <v>451</v>
      </c>
      <c r="E157" s="71" t="s">
        <v>110</v>
      </c>
      <c r="F157" s="72">
        <v>30000</v>
      </c>
      <c r="G157" s="72">
        <v>0</v>
      </c>
      <c r="H157" s="73">
        <v>0</v>
      </c>
    </row>
    <row r="158" spans="1:8" ht="25.5" x14ac:dyDescent="0.2">
      <c r="A158" s="82">
        <v>151</v>
      </c>
      <c r="B158" s="70" t="s">
        <v>247</v>
      </c>
      <c r="C158" s="71" t="s">
        <v>119</v>
      </c>
      <c r="D158" s="71" t="s">
        <v>451</v>
      </c>
      <c r="E158" s="71" t="s">
        <v>177</v>
      </c>
      <c r="F158" s="72">
        <v>30000</v>
      </c>
      <c r="G158" s="72">
        <v>0</v>
      </c>
      <c r="H158" s="73">
        <v>0</v>
      </c>
    </row>
    <row r="159" spans="1:8" ht="25.5" x14ac:dyDescent="0.2">
      <c r="A159" s="82">
        <v>152</v>
      </c>
      <c r="B159" s="70" t="s">
        <v>452</v>
      </c>
      <c r="C159" s="71" t="s">
        <v>119</v>
      </c>
      <c r="D159" s="71" t="s">
        <v>453</v>
      </c>
      <c r="E159" s="71" t="s">
        <v>110</v>
      </c>
      <c r="F159" s="72">
        <v>25000</v>
      </c>
      <c r="G159" s="72">
        <v>0</v>
      </c>
      <c r="H159" s="73">
        <v>0</v>
      </c>
    </row>
    <row r="160" spans="1:8" ht="25.5" x14ac:dyDescent="0.2">
      <c r="A160" s="82">
        <v>153</v>
      </c>
      <c r="B160" s="70" t="s">
        <v>247</v>
      </c>
      <c r="C160" s="71" t="s">
        <v>119</v>
      </c>
      <c r="D160" s="71" t="s">
        <v>453</v>
      </c>
      <c r="E160" s="71" t="s">
        <v>177</v>
      </c>
      <c r="F160" s="72">
        <v>25000</v>
      </c>
      <c r="G160" s="72">
        <v>0</v>
      </c>
      <c r="H160" s="73">
        <v>0</v>
      </c>
    </row>
    <row r="161" spans="1:8" ht="38.25" x14ac:dyDescent="0.2">
      <c r="A161" s="82">
        <v>154</v>
      </c>
      <c r="B161" s="70" t="s">
        <v>280</v>
      </c>
      <c r="C161" s="71" t="s">
        <v>119</v>
      </c>
      <c r="D161" s="71" t="s">
        <v>575</v>
      </c>
      <c r="E161" s="71" t="s">
        <v>110</v>
      </c>
      <c r="F161" s="72">
        <v>312000</v>
      </c>
      <c r="G161" s="72">
        <v>60399.59</v>
      </c>
      <c r="H161" s="73">
        <v>0.1935884294871795</v>
      </c>
    </row>
    <row r="162" spans="1:8" ht="63.75" x14ac:dyDescent="0.2">
      <c r="A162" s="82">
        <v>155</v>
      </c>
      <c r="B162" s="70" t="s">
        <v>454</v>
      </c>
      <c r="C162" s="71" t="s">
        <v>119</v>
      </c>
      <c r="D162" s="71" t="s">
        <v>455</v>
      </c>
      <c r="E162" s="71" t="s">
        <v>110</v>
      </c>
      <c r="F162" s="72">
        <v>26000</v>
      </c>
      <c r="G162" s="72">
        <v>0</v>
      </c>
      <c r="H162" s="73">
        <v>0</v>
      </c>
    </row>
    <row r="163" spans="1:8" ht="25.5" x14ac:dyDescent="0.2">
      <c r="A163" s="82">
        <v>156</v>
      </c>
      <c r="B163" s="70" t="s">
        <v>247</v>
      </c>
      <c r="C163" s="71" t="s">
        <v>119</v>
      </c>
      <c r="D163" s="71" t="s">
        <v>455</v>
      </c>
      <c r="E163" s="71" t="s">
        <v>177</v>
      </c>
      <c r="F163" s="72">
        <v>26000</v>
      </c>
      <c r="G163" s="72">
        <v>0</v>
      </c>
      <c r="H163" s="73">
        <v>0</v>
      </c>
    </row>
    <row r="164" spans="1:8" ht="51" x14ac:dyDescent="0.2">
      <c r="A164" s="82">
        <v>157</v>
      </c>
      <c r="B164" s="70" t="s">
        <v>456</v>
      </c>
      <c r="C164" s="71" t="s">
        <v>119</v>
      </c>
      <c r="D164" s="71" t="s">
        <v>457</v>
      </c>
      <c r="E164" s="71" t="s">
        <v>110</v>
      </c>
      <c r="F164" s="72">
        <v>31000</v>
      </c>
      <c r="G164" s="72">
        <v>0</v>
      </c>
      <c r="H164" s="73">
        <v>0</v>
      </c>
    </row>
    <row r="165" spans="1:8" ht="25.5" x14ac:dyDescent="0.2">
      <c r="A165" s="82">
        <v>158</v>
      </c>
      <c r="B165" s="70" t="s">
        <v>247</v>
      </c>
      <c r="C165" s="71" t="s">
        <v>119</v>
      </c>
      <c r="D165" s="71" t="s">
        <v>457</v>
      </c>
      <c r="E165" s="71" t="s">
        <v>177</v>
      </c>
      <c r="F165" s="72">
        <v>31000</v>
      </c>
      <c r="G165" s="72">
        <v>0</v>
      </c>
      <c r="H165" s="73">
        <v>0</v>
      </c>
    </row>
    <row r="166" spans="1:8" ht="63.75" x14ac:dyDescent="0.2">
      <c r="A166" s="82">
        <v>159</v>
      </c>
      <c r="B166" s="70" t="s">
        <v>458</v>
      </c>
      <c r="C166" s="71" t="s">
        <v>119</v>
      </c>
      <c r="D166" s="71" t="s">
        <v>459</v>
      </c>
      <c r="E166" s="71" t="s">
        <v>110</v>
      </c>
      <c r="F166" s="72">
        <v>30000</v>
      </c>
      <c r="G166" s="72">
        <v>0</v>
      </c>
      <c r="H166" s="73">
        <v>0</v>
      </c>
    </row>
    <row r="167" spans="1:8" ht="25.5" x14ac:dyDescent="0.2">
      <c r="A167" s="82">
        <v>160</v>
      </c>
      <c r="B167" s="70" t="s">
        <v>247</v>
      </c>
      <c r="C167" s="71" t="s">
        <v>119</v>
      </c>
      <c r="D167" s="71" t="s">
        <v>459</v>
      </c>
      <c r="E167" s="71" t="s">
        <v>177</v>
      </c>
      <c r="F167" s="72">
        <v>30000</v>
      </c>
      <c r="G167" s="72">
        <v>0</v>
      </c>
      <c r="H167" s="73">
        <v>0</v>
      </c>
    </row>
    <row r="168" spans="1:8" ht="63.75" x14ac:dyDescent="0.2">
      <c r="A168" s="82">
        <v>161</v>
      </c>
      <c r="B168" s="70" t="s">
        <v>460</v>
      </c>
      <c r="C168" s="71" t="s">
        <v>119</v>
      </c>
      <c r="D168" s="71" t="s">
        <v>461</v>
      </c>
      <c r="E168" s="71" t="s">
        <v>110</v>
      </c>
      <c r="F168" s="72">
        <v>30000</v>
      </c>
      <c r="G168" s="72">
        <v>0</v>
      </c>
      <c r="H168" s="73">
        <v>0</v>
      </c>
    </row>
    <row r="169" spans="1:8" ht="25.5" x14ac:dyDescent="0.2">
      <c r="A169" s="82">
        <v>162</v>
      </c>
      <c r="B169" s="70" t="s">
        <v>247</v>
      </c>
      <c r="C169" s="71" t="s">
        <v>119</v>
      </c>
      <c r="D169" s="71" t="s">
        <v>461</v>
      </c>
      <c r="E169" s="71" t="s">
        <v>177</v>
      </c>
      <c r="F169" s="72">
        <v>30000</v>
      </c>
      <c r="G169" s="72">
        <v>0</v>
      </c>
      <c r="H169" s="73">
        <v>0</v>
      </c>
    </row>
    <row r="170" spans="1:8" ht="51" x14ac:dyDescent="0.2">
      <c r="A170" s="82">
        <v>163</v>
      </c>
      <c r="B170" s="70" t="s">
        <v>462</v>
      </c>
      <c r="C170" s="71" t="s">
        <v>119</v>
      </c>
      <c r="D170" s="71" t="s">
        <v>463</v>
      </c>
      <c r="E170" s="71" t="s">
        <v>110</v>
      </c>
      <c r="F170" s="72">
        <v>20000</v>
      </c>
      <c r="G170" s="72">
        <v>0</v>
      </c>
      <c r="H170" s="73">
        <v>0</v>
      </c>
    </row>
    <row r="171" spans="1:8" ht="25.5" x14ac:dyDescent="0.2">
      <c r="A171" s="82">
        <v>164</v>
      </c>
      <c r="B171" s="70" t="s">
        <v>247</v>
      </c>
      <c r="C171" s="71" t="s">
        <v>119</v>
      </c>
      <c r="D171" s="71" t="s">
        <v>463</v>
      </c>
      <c r="E171" s="71" t="s">
        <v>177</v>
      </c>
      <c r="F171" s="72">
        <v>20000</v>
      </c>
      <c r="G171" s="72">
        <v>0</v>
      </c>
      <c r="H171" s="73">
        <v>0</v>
      </c>
    </row>
    <row r="172" spans="1:8" ht="38.25" x14ac:dyDescent="0.2">
      <c r="A172" s="82">
        <v>165</v>
      </c>
      <c r="B172" s="70" t="s">
        <v>464</v>
      </c>
      <c r="C172" s="71" t="s">
        <v>119</v>
      </c>
      <c r="D172" s="71" t="s">
        <v>465</v>
      </c>
      <c r="E172" s="71" t="s">
        <v>110</v>
      </c>
      <c r="F172" s="72">
        <v>30000</v>
      </c>
      <c r="G172" s="72">
        <v>0</v>
      </c>
      <c r="H172" s="73">
        <v>0</v>
      </c>
    </row>
    <row r="173" spans="1:8" ht="25.5" x14ac:dyDescent="0.2">
      <c r="A173" s="82">
        <v>166</v>
      </c>
      <c r="B173" s="70" t="s">
        <v>247</v>
      </c>
      <c r="C173" s="71" t="s">
        <v>119</v>
      </c>
      <c r="D173" s="71" t="s">
        <v>465</v>
      </c>
      <c r="E173" s="71" t="s">
        <v>177</v>
      </c>
      <c r="F173" s="72">
        <v>30000</v>
      </c>
      <c r="G173" s="72">
        <v>0</v>
      </c>
      <c r="H173" s="73">
        <v>0</v>
      </c>
    </row>
    <row r="174" spans="1:8" ht="38.25" x14ac:dyDescent="0.2">
      <c r="A174" s="82">
        <v>167</v>
      </c>
      <c r="B174" s="70" t="s">
        <v>466</v>
      </c>
      <c r="C174" s="71" t="s">
        <v>119</v>
      </c>
      <c r="D174" s="71" t="s">
        <v>467</v>
      </c>
      <c r="E174" s="71" t="s">
        <v>110</v>
      </c>
      <c r="F174" s="72">
        <v>65000</v>
      </c>
      <c r="G174" s="72">
        <v>0</v>
      </c>
      <c r="H174" s="73">
        <v>0</v>
      </c>
    </row>
    <row r="175" spans="1:8" ht="25.5" x14ac:dyDescent="0.2">
      <c r="A175" s="82">
        <v>168</v>
      </c>
      <c r="B175" s="70" t="s">
        <v>247</v>
      </c>
      <c r="C175" s="71" t="s">
        <v>119</v>
      </c>
      <c r="D175" s="71" t="s">
        <v>467</v>
      </c>
      <c r="E175" s="71" t="s">
        <v>177</v>
      </c>
      <c r="F175" s="72">
        <v>65000</v>
      </c>
      <c r="G175" s="72">
        <v>0</v>
      </c>
      <c r="H175" s="73">
        <v>0</v>
      </c>
    </row>
    <row r="176" spans="1:8" ht="25.5" x14ac:dyDescent="0.2">
      <c r="A176" s="82">
        <v>169</v>
      </c>
      <c r="B176" s="70" t="s">
        <v>468</v>
      </c>
      <c r="C176" s="71" t="s">
        <v>119</v>
      </c>
      <c r="D176" s="71" t="s">
        <v>469</v>
      </c>
      <c r="E176" s="71" t="s">
        <v>110</v>
      </c>
      <c r="F176" s="72">
        <v>80000</v>
      </c>
      <c r="G176" s="72">
        <v>60399.59</v>
      </c>
      <c r="H176" s="73">
        <v>0.75499487499999995</v>
      </c>
    </row>
    <row r="177" spans="1:8" ht="25.5" x14ac:dyDescent="0.2">
      <c r="A177" s="82">
        <v>170</v>
      </c>
      <c r="B177" s="70" t="s">
        <v>247</v>
      </c>
      <c r="C177" s="71" t="s">
        <v>119</v>
      </c>
      <c r="D177" s="71" t="s">
        <v>469</v>
      </c>
      <c r="E177" s="71" t="s">
        <v>177</v>
      </c>
      <c r="F177" s="72">
        <v>80000</v>
      </c>
      <c r="G177" s="72">
        <v>60399.59</v>
      </c>
      <c r="H177" s="73">
        <v>0.75499487499999995</v>
      </c>
    </row>
    <row r="178" spans="1:8" x14ac:dyDescent="0.2">
      <c r="A178" s="82">
        <v>171</v>
      </c>
      <c r="B178" s="66" t="s">
        <v>154</v>
      </c>
      <c r="C178" s="67" t="s">
        <v>120</v>
      </c>
      <c r="D178" s="67" t="s">
        <v>394</v>
      </c>
      <c r="E178" s="67" t="s">
        <v>110</v>
      </c>
      <c r="F178" s="68">
        <v>35493814.840000004</v>
      </c>
      <c r="G178" s="68">
        <v>8152667.3899999997</v>
      </c>
      <c r="H178" s="69">
        <v>0.22969262184836484</v>
      </c>
    </row>
    <row r="179" spans="1:8" x14ac:dyDescent="0.2">
      <c r="A179" s="82">
        <v>172</v>
      </c>
      <c r="B179" s="70" t="s">
        <v>155</v>
      </c>
      <c r="C179" s="71" t="s">
        <v>121</v>
      </c>
      <c r="D179" s="71" t="s">
        <v>394</v>
      </c>
      <c r="E179" s="71" t="s">
        <v>110</v>
      </c>
      <c r="F179" s="72">
        <v>1966700</v>
      </c>
      <c r="G179" s="72">
        <v>196780</v>
      </c>
      <c r="H179" s="73">
        <v>0.10005593125540245</v>
      </c>
    </row>
    <row r="180" spans="1:8" ht="38.25" x14ac:dyDescent="0.2">
      <c r="A180" s="82">
        <v>173</v>
      </c>
      <c r="B180" s="70" t="s">
        <v>254</v>
      </c>
      <c r="C180" s="71" t="s">
        <v>121</v>
      </c>
      <c r="D180" s="71" t="s">
        <v>470</v>
      </c>
      <c r="E180" s="71" t="s">
        <v>110</v>
      </c>
      <c r="F180" s="72">
        <v>1302000</v>
      </c>
      <c r="G180" s="72">
        <v>196780</v>
      </c>
      <c r="H180" s="73">
        <v>0.15113671274961599</v>
      </c>
    </row>
    <row r="181" spans="1:8" ht="38.25" x14ac:dyDescent="0.2">
      <c r="A181" s="82">
        <v>174</v>
      </c>
      <c r="B181" s="70" t="s">
        <v>292</v>
      </c>
      <c r="C181" s="71" t="s">
        <v>121</v>
      </c>
      <c r="D181" s="71" t="s">
        <v>578</v>
      </c>
      <c r="E181" s="71" t="s">
        <v>110</v>
      </c>
      <c r="F181" s="72">
        <v>1302000</v>
      </c>
      <c r="G181" s="72">
        <v>196780</v>
      </c>
      <c r="H181" s="73">
        <v>0.15113671274961599</v>
      </c>
    </row>
    <row r="182" spans="1:8" ht="25.5" x14ac:dyDescent="0.2">
      <c r="A182" s="82">
        <v>175</v>
      </c>
      <c r="B182" s="70" t="s">
        <v>293</v>
      </c>
      <c r="C182" s="71" t="s">
        <v>121</v>
      </c>
      <c r="D182" s="71" t="s">
        <v>471</v>
      </c>
      <c r="E182" s="71" t="s">
        <v>110</v>
      </c>
      <c r="F182" s="72">
        <v>40000</v>
      </c>
      <c r="G182" s="72">
        <v>0</v>
      </c>
      <c r="H182" s="73">
        <v>0</v>
      </c>
    </row>
    <row r="183" spans="1:8" x14ac:dyDescent="0.2">
      <c r="A183" s="82">
        <v>176</v>
      </c>
      <c r="B183" s="70" t="s">
        <v>294</v>
      </c>
      <c r="C183" s="71" t="s">
        <v>121</v>
      </c>
      <c r="D183" s="71" t="s">
        <v>471</v>
      </c>
      <c r="E183" s="71" t="s">
        <v>239</v>
      </c>
      <c r="F183" s="72">
        <v>40000</v>
      </c>
      <c r="G183" s="72">
        <v>0</v>
      </c>
      <c r="H183" s="73">
        <v>0</v>
      </c>
    </row>
    <row r="184" spans="1:8" ht="38.25" x14ac:dyDescent="0.2">
      <c r="A184" s="82">
        <v>177</v>
      </c>
      <c r="B184" s="70" t="s">
        <v>295</v>
      </c>
      <c r="C184" s="71" t="s">
        <v>121</v>
      </c>
      <c r="D184" s="71" t="s">
        <v>472</v>
      </c>
      <c r="E184" s="71" t="s">
        <v>110</v>
      </c>
      <c r="F184" s="72">
        <v>100000</v>
      </c>
      <c r="G184" s="72">
        <v>0</v>
      </c>
      <c r="H184" s="73">
        <v>0</v>
      </c>
    </row>
    <row r="185" spans="1:8" ht="25.5" x14ac:dyDescent="0.2">
      <c r="A185" s="82">
        <v>178</v>
      </c>
      <c r="B185" s="70" t="s">
        <v>247</v>
      </c>
      <c r="C185" s="71" t="s">
        <v>121</v>
      </c>
      <c r="D185" s="71" t="s">
        <v>472</v>
      </c>
      <c r="E185" s="71" t="s">
        <v>177</v>
      </c>
      <c r="F185" s="72">
        <v>82500</v>
      </c>
      <c r="G185" s="72">
        <v>0</v>
      </c>
      <c r="H185" s="73">
        <v>0</v>
      </c>
    </row>
    <row r="186" spans="1:8" x14ac:dyDescent="0.2">
      <c r="A186" s="82">
        <v>179</v>
      </c>
      <c r="B186" s="70" t="s">
        <v>294</v>
      </c>
      <c r="C186" s="71" t="s">
        <v>121</v>
      </c>
      <c r="D186" s="71" t="s">
        <v>472</v>
      </c>
      <c r="E186" s="71" t="s">
        <v>239</v>
      </c>
      <c r="F186" s="72">
        <v>17500</v>
      </c>
      <c r="G186" s="72">
        <v>0</v>
      </c>
      <c r="H186" s="73">
        <v>0</v>
      </c>
    </row>
    <row r="187" spans="1:8" ht="25.5" x14ac:dyDescent="0.2">
      <c r="A187" s="82">
        <v>180</v>
      </c>
      <c r="B187" s="70" t="s">
        <v>296</v>
      </c>
      <c r="C187" s="71" t="s">
        <v>121</v>
      </c>
      <c r="D187" s="71" t="s">
        <v>473</v>
      </c>
      <c r="E187" s="71" t="s">
        <v>110</v>
      </c>
      <c r="F187" s="72">
        <v>400000</v>
      </c>
      <c r="G187" s="72">
        <v>0</v>
      </c>
      <c r="H187" s="73">
        <v>0</v>
      </c>
    </row>
    <row r="188" spans="1:8" ht="38.25" x14ac:dyDescent="0.2">
      <c r="A188" s="82">
        <v>181</v>
      </c>
      <c r="B188" s="70" t="s">
        <v>418</v>
      </c>
      <c r="C188" s="71" t="s">
        <v>121</v>
      </c>
      <c r="D188" s="71" t="s">
        <v>473</v>
      </c>
      <c r="E188" s="71" t="s">
        <v>183</v>
      </c>
      <c r="F188" s="72">
        <v>400000</v>
      </c>
      <c r="G188" s="72">
        <v>0</v>
      </c>
      <c r="H188" s="73">
        <v>0</v>
      </c>
    </row>
    <row r="189" spans="1:8" ht="76.5" x14ac:dyDescent="0.2">
      <c r="A189" s="82">
        <v>182</v>
      </c>
      <c r="B189" s="70" t="s">
        <v>743</v>
      </c>
      <c r="C189" s="71" t="s">
        <v>121</v>
      </c>
      <c r="D189" s="71" t="s">
        <v>473</v>
      </c>
      <c r="E189" s="71" t="s">
        <v>744</v>
      </c>
      <c r="F189" s="72">
        <v>400000</v>
      </c>
      <c r="G189" s="72">
        <v>0</v>
      </c>
      <c r="H189" s="73">
        <v>0</v>
      </c>
    </row>
    <row r="190" spans="1:8" ht="25.5" x14ac:dyDescent="0.2">
      <c r="A190" s="82">
        <v>183</v>
      </c>
      <c r="B190" s="70" t="s">
        <v>297</v>
      </c>
      <c r="C190" s="71" t="s">
        <v>121</v>
      </c>
      <c r="D190" s="71" t="s">
        <v>474</v>
      </c>
      <c r="E190" s="71" t="s">
        <v>110</v>
      </c>
      <c r="F190" s="72">
        <v>250000</v>
      </c>
      <c r="G190" s="72">
        <v>186780</v>
      </c>
      <c r="H190" s="73">
        <v>0.74712000000000001</v>
      </c>
    </row>
    <row r="191" spans="1:8" ht="38.25" x14ac:dyDescent="0.2">
      <c r="A191" s="82">
        <v>184</v>
      </c>
      <c r="B191" s="70" t="s">
        <v>418</v>
      </c>
      <c r="C191" s="71" t="s">
        <v>121</v>
      </c>
      <c r="D191" s="71" t="s">
        <v>474</v>
      </c>
      <c r="E191" s="71" t="s">
        <v>183</v>
      </c>
      <c r="F191" s="72">
        <v>250000</v>
      </c>
      <c r="G191" s="72">
        <v>186780</v>
      </c>
      <c r="H191" s="73">
        <v>0.74712000000000001</v>
      </c>
    </row>
    <row r="192" spans="1:8" ht="76.5" x14ac:dyDescent="0.2">
      <c r="A192" s="82">
        <v>185</v>
      </c>
      <c r="B192" s="70" t="s">
        <v>743</v>
      </c>
      <c r="C192" s="71" t="s">
        <v>121</v>
      </c>
      <c r="D192" s="71" t="s">
        <v>474</v>
      </c>
      <c r="E192" s="71" t="s">
        <v>744</v>
      </c>
      <c r="F192" s="72">
        <v>250000</v>
      </c>
      <c r="G192" s="72">
        <v>186780</v>
      </c>
      <c r="H192" s="73">
        <v>0.74712000000000001</v>
      </c>
    </row>
    <row r="193" spans="1:8" ht="25.5" x14ac:dyDescent="0.2">
      <c r="A193" s="82">
        <v>186</v>
      </c>
      <c r="B193" s="70" t="s">
        <v>298</v>
      </c>
      <c r="C193" s="71" t="s">
        <v>121</v>
      </c>
      <c r="D193" s="71" t="s">
        <v>475</v>
      </c>
      <c r="E193" s="71" t="s">
        <v>110</v>
      </c>
      <c r="F193" s="72">
        <v>125000</v>
      </c>
      <c r="G193" s="72">
        <v>10000</v>
      </c>
      <c r="H193" s="73">
        <v>0.08</v>
      </c>
    </row>
    <row r="194" spans="1:8" ht="25.5" x14ac:dyDescent="0.2">
      <c r="A194" s="82">
        <v>187</v>
      </c>
      <c r="B194" s="70" t="s">
        <v>247</v>
      </c>
      <c r="C194" s="71" t="s">
        <v>121</v>
      </c>
      <c r="D194" s="71" t="s">
        <v>475</v>
      </c>
      <c r="E194" s="71" t="s">
        <v>177</v>
      </c>
      <c r="F194" s="72">
        <v>125000</v>
      </c>
      <c r="G194" s="72">
        <v>10000</v>
      </c>
      <c r="H194" s="73">
        <v>0.08</v>
      </c>
    </row>
    <row r="195" spans="1:8" ht="25.5" x14ac:dyDescent="0.2">
      <c r="A195" s="82">
        <v>188</v>
      </c>
      <c r="B195" s="70" t="s">
        <v>299</v>
      </c>
      <c r="C195" s="71" t="s">
        <v>121</v>
      </c>
      <c r="D195" s="71" t="s">
        <v>476</v>
      </c>
      <c r="E195" s="71" t="s">
        <v>110</v>
      </c>
      <c r="F195" s="72">
        <v>87000</v>
      </c>
      <c r="G195" s="72">
        <v>0</v>
      </c>
      <c r="H195" s="73">
        <v>0</v>
      </c>
    </row>
    <row r="196" spans="1:8" ht="25.5" x14ac:dyDescent="0.2">
      <c r="A196" s="82">
        <v>189</v>
      </c>
      <c r="B196" s="70" t="s">
        <v>247</v>
      </c>
      <c r="C196" s="71" t="s">
        <v>121</v>
      </c>
      <c r="D196" s="71" t="s">
        <v>476</v>
      </c>
      <c r="E196" s="71" t="s">
        <v>177</v>
      </c>
      <c r="F196" s="72">
        <v>87000</v>
      </c>
      <c r="G196" s="72">
        <v>0</v>
      </c>
      <c r="H196" s="73">
        <v>0</v>
      </c>
    </row>
    <row r="197" spans="1:8" ht="25.5" x14ac:dyDescent="0.2">
      <c r="A197" s="82">
        <v>190</v>
      </c>
      <c r="B197" s="70" t="s">
        <v>477</v>
      </c>
      <c r="C197" s="71" t="s">
        <v>121</v>
      </c>
      <c r="D197" s="71" t="s">
        <v>478</v>
      </c>
      <c r="E197" s="71" t="s">
        <v>110</v>
      </c>
      <c r="F197" s="72">
        <v>300000</v>
      </c>
      <c r="G197" s="72">
        <v>0</v>
      </c>
      <c r="H197" s="73">
        <v>0</v>
      </c>
    </row>
    <row r="198" spans="1:8" ht="38.25" x14ac:dyDescent="0.2">
      <c r="A198" s="82">
        <v>191</v>
      </c>
      <c r="B198" s="70" t="s">
        <v>418</v>
      </c>
      <c r="C198" s="71" t="s">
        <v>121</v>
      </c>
      <c r="D198" s="71" t="s">
        <v>478</v>
      </c>
      <c r="E198" s="71" t="s">
        <v>183</v>
      </c>
      <c r="F198" s="72">
        <v>300000</v>
      </c>
      <c r="G198" s="72">
        <v>0</v>
      </c>
      <c r="H198" s="73">
        <v>0</v>
      </c>
    </row>
    <row r="199" spans="1:8" ht="76.5" x14ac:dyDescent="0.2">
      <c r="A199" s="82">
        <v>192</v>
      </c>
      <c r="B199" s="70" t="s">
        <v>743</v>
      </c>
      <c r="C199" s="71" t="s">
        <v>121</v>
      </c>
      <c r="D199" s="71" t="s">
        <v>478</v>
      </c>
      <c r="E199" s="71" t="s">
        <v>744</v>
      </c>
      <c r="F199" s="72">
        <v>300000</v>
      </c>
      <c r="G199" s="72">
        <v>0</v>
      </c>
      <c r="H199" s="73">
        <v>0</v>
      </c>
    </row>
    <row r="200" spans="1:8" x14ac:dyDescent="0.2">
      <c r="A200" s="82">
        <v>193</v>
      </c>
      <c r="B200" s="70" t="s">
        <v>243</v>
      </c>
      <c r="C200" s="71" t="s">
        <v>121</v>
      </c>
      <c r="D200" s="71" t="s">
        <v>395</v>
      </c>
      <c r="E200" s="71" t="s">
        <v>110</v>
      </c>
      <c r="F200" s="72">
        <v>664700</v>
      </c>
      <c r="G200" s="72">
        <v>0</v>
      </c>
      <c r="H200" s="73">
        <v>0</v>
      </c>
    </row>
    <row r="201" spans="1:8" ht="38.25" x14ac:dyDescent="0.2">
      <c r="A201" s="82">
        <v>194</v>
      </c>
      <c r="B201" s="70" t="s">
        <v>479</v>
      </c>
      <c r="C201" s="71" t="s">
        <v>121</v>
      </c>
      <c r="D201" s="71" t="s">
        <v>480</v>
      </c>
      <c r="E201" s="71" t="s">
        <v>110</v>
      </c>
      <c r="F201" s="72">
        <v>664700</v>
      </c>
      <c r="G201" s="72">
        <v>0</v>
      </c>
      <c r="H201" s="73">
        <v>0</v>
      </c>
    </row>
    <row r="202" spans="1:8" ht="25.5" x14ac:dyDescent="0.2">
      <c r="A202" s="82">
        <v>195</v>
      </c>
      <c r="B202" s="70" t="s">
        <v>247</v>
      </c>
      <c r="C202" s="71" t="s">
        <v>121</v>
      </c>
      <c r="D202" s="71" t="s">
        <v>480</v>
      </c>
      <c r="E202" s="71" t="s">
        <v>177</v>
      </c>
      <c r="F202" s="72">
        <v>664700</v>
      </c>
      <c r="G202" s="72">
        <v>0</v>
      </c>
      <c r="H202" s="73">
        <v>0</v>
      </c>
    </row>
    <row r="203" spans="1:8" x14ac:dyDescent="0.2">
      <c r="A203" s="82">
        <v>196</v>
      </c>
      <c r="B203" s="70" t="s">
        <v>156</v>
      </c>
      <c r="C203" s="71" t="s">
        <v>122</v>
      </c>
      <c r="D203" s="71" t="s">
        <v>394</v>
      </c>
      <c r="E203" s="71" t="s">
        <v>110</v>
      </c>
      <c r="F203" s="72">
        <v>6632106</v>
      </c>
      <c r="G203" s="72">
        <v>5117000.8</v>
      </c>
      <c r="H203" s="73">
        <v>0.77154991189827182</v>
      </c>
    </row>
    <row r="204" spans="1:8" ht="38.25" x14ac:dyDescent="0.2">
      <c r="A204" s="82">
        <v>197</v>
      </c>
      <c r="B204" s="70" t="s">
        <v>279</v>
      </c>
      <c r="C204" s="71" t="s">
        <v>122</v>
      </c>
      <c r="D204" s="71" t="s">
        <v>432</v>
      </c>
      <c r="E204" s="71" t="s">
        <v>110</v>
      </c>
      <c r="F204" s="72">
        <v>2982106</v>
      </c>
      <c r="G204" s="72">
        <v>1467000.8</v>
      </c>
      <c r="H204" s="73">
        <v>0.49193449193288236</v>
      </c>
    </row>
    <row r="205" spans="1:8" ht="63.75" x14ac:dyDescent="0.2">
      <c r="A205" s="82">
        <v>198</v>
      </c>
      <c r="B205" s="70" t="s">
        <v>283</v>
      </c>
      <c r="C205" s="71" t="s">
        <v>122</v>
      </c>
      <c r="D205" s="71" t="s">
        <v>576</v>
      </c>
      <c r="E205" s="71" t="s">
        <v>110</v>
      </c>
      <c r="F205" s="72">
        <v>2982106</v>
      </c>
      <c r="G205" s="72">
        <v>1467000.8</v>
      </c>
      <c r="H205" s="73">
        <v>0.49193449193288236</v>
      </c>
    </row>
    <row r="206" spans="1:8" ht="51" x14ac:dyDescent="0.2">
      <c r="A206" s="82">
        <v>199</v>
      </c>
      <c r="B206" s="70" t="s">
        <v>300</v>
      </c>
      <c r="C206" s="71" t="s">
        <v>122</v>
      </c>
      <c r="D206" s="71" t="s">
        <v>481</v>
      </c>
      <c r="E206" s="71" t="s">
        <v>110</v>
      </c>
      <c r="F206" s="72">
        <v>2982106</v>
      </c>
      <c r="G206" s="72">
        <v>1467000.8</v>
      </c>
      <c r="H206" s="73">
        <v>0.49193449193288236</v>
      </c>
    </row>
    <row r="207" spans="1:8" x14ac:dyDescent="0.2">
      <c r="A207" s="82">
        <v>200</v>
      </c>
      <c r="B207" s="70" t="s">
        <v>270</v>
      </c>
      <c r="C207" s="71" t="s">
        <v>122</v>
      </c>
      <c r="D207" s="71" t="s">
        <v>481</v>
      </c>
      <c r="E207" s="71" t="s">
        <v>178</v>
      </c>
      <c r="F207" s="72">
        <v>176542</v>
      </c>
      <c r="G207" s="72">
        <v>83503.8</v>
      </c>
      <c r="H207" s="73">
        <v>0.47299679396404254</v>
      </c>
    </row>
    <row r="208" spans="1:8" ht="25.5" x14ac:dyDescent="0.2">
      <c r="A208" s="82">
        <v>201</v>
      </c>
      <c r="B208" s="70" t="s">
        <v>247</v>
      </c>
      <c r="C208" s="71" t="s">
        <v>122</v>
      </c>
      <c r="D208" s="71" t="s">
        <v>481</v>
      </c>
      <c r="E208" s="71" t="s">
        <v>177</v>
      </c>
      <c r="F208" s="72">
        <v>2805564</v>
      </c>
      <c r="G208" s="72">
        <v>1383497</v>
      </c>
      <c r="H208" s="73">
        <v>0.49312615930344128</v>
      </c>
    </row>
    <row r="209" spans="1:8" x14ac:dyDescent="0.2">
      <c r="A209" s="82">
        <v>202</v>
      </c>
      <c r="B209" s="70" t="s">
        <v>243</v>
      </c>
      <c r="C209" s="71" t="s">
        <v>122</v>
      </c>
      <c r="D209" s="71" t="s">
        <v>395</v>
      </c>
      <c r="E209" s="71" t="s">
        <v>110</v>
      </c>
      <c r="F209" s="72">
        <v>3650000</v>
      </c>
      <c r="G209" s="72">
        <v>3650000</v>
      </c>
      <c r="H209" s="73">
        <v>1</v>
      </c>
    </row>
    <row r="210" spans="1:8" x14ac:dyDescent="0.2">
      <c r="A210" s="82">
        <v>203</v>
      </c>
      <c r="B210" s="70" t="s">
        <v>766</v>
      </c>
      <c r="C210" s="71" t="s">
        <v>122</v>
      </c>
      <c r="D210" s="71" t="s">
        <v>767</v>
      </c>
      <c r="E210" s="71" t="s">
        <v>110</v>
      </c>
      <c r="F210" s="72">
        <v>3650000</v>
      </c>
      <c r="G210" s="72">
        <v>3650000</v>
      </c>
      <c r="H210" s="73">
        <v>1</v>
      </c>
    </row>
    <row r="211" spans="1:8" ht="25.5" x14ac:dyDescent="0.2">
      <c r="A211" s="82">
        <v>204</v>
      </c>
      <c r="B211" s="70" t="s">
        <v>247</v>
      </c>
      <c r="C211" s="71" t="s">
        <v>122</v>
      </c>
      <c r="D211" s="71" t="s">
        <v>767</v>
      </c>
      <c r="E211" s="71" t="s">
        <v>177</v>
      </c>
      <c r="F211" s="72">
        <v>3650000</v>
      </c>
      <c r="G211" s="72">
        <v>3650000</v>
      </c>
      <c r="H211" s="73">
        <v>1</v>
      </c>
    </row>
    <row r="212" spans="1:8" x14ac:dyDescent="0.2">
      <c r="A212" s="82">
        <v>205</v>
      </c>
      <c r="B212" s="70" t="s">
        <v>157</v>
      </c>
      <c r="C212" s="71" t="s">
        <v>123</v>
      </c>
      <c r="D212" s="71" t="s">
        <v>394</v>
      </c>
      <c r="E212" s="71" t="s">
        <v>110</v>
      </c>
      <c r="F212" s="72">
        <v>4472100</v>
      </c>
      <c r="G212" s="72">
        <v>1863271</v>
      </c>
      <c r="H212" s="73">
        <v>0.41664341137273314</v>
      </c>
    </row>
    <row r="213" spans="1:8" ht="38.25" x14ac:dyDescent="0.2">
      <c r="A213" s="82">
        <v>206</v>
      </c>
      <c r="B213" s="70" t="s">
        <v>254</v>
      </c>
      <c r="C213" s="71" t="s">
        <v>123</v>
      </c>
      <c r="D213" s="71" t="s">
        <v>470</v>
      </c>
      <c r="E213" s="71" t="s">
        <v>110</v>
      </c>
      <c r="F213" s="72">
        <v>4472100</v>
      </c>
      <c r="G213" s="72">
        <v>1863271</v>
      </c>
      <c r="H213" s="73">
        <v>0.41664341137273314</v>
      </c>
    </row>
    <row r="214" spans="1:8" ht="25.5" x14ac:dyDescent="0.2">
      <c r="A214" s="82">
        <v>207</v>
      </c>
      <c r="B214" s="70" t="s">
        <v>301</v>
      </c>
      <c r="C214" s="71" t="s">
        <v>123</v>
      </c>
      <c r="D214" s="71" t="s">
        <v>579</v>
      </c>
      <c r="E214" s="71" t="s">
        <v>110</v>
      </c>
      <c r="F214" s="72">
        <v>4472100</v>
      </c>
      <c r="G214" s="72">
        <v>1863271</v>
      </c>
      <c r="H214" s="73">
        <v>0.41664341137273314</v>
      </c>
    </row>
    <row r="215" spans="1:8" ht="25.5" x14ac:dyDescent="0.2">
      <c r="A215" s="82">
        <v>208</v>
      </c>
      <c r="B215" s="70" t="s">
        <v>679</v>
      </c>
      <c r="C215" s="71" t="s">
        <v>123</v>
      </c>
      <c r="D215" s="71" t="s">
        <v>482</v>
      </c>
      <c r="E215" s="71" t="s">
        <v>110</v>
      </c>
      <c r="F215" s="72">
        <v>4231900</v>
      </c>
      <c r="G215" s="72">
        <v>1863271</v>
      </c>
      <c r="H215" s="73">
        <v>0.4402918310924171</v>
      </c>
    </row>
    <row r="216" spans="1:8" x14ac:dyDescent="0.2">
      <c r="A216" s="82">
        <v>209</v>
      </c>
      <c r="B216" s="70" t="s">
        <v>278</v>
      </c>
      <c r="C216" s="71" t="s">
        <v>123</v>
      </c>
      <c r="D216" s="71" t="s">
        <v>482</v>
      </c>
      <c r="E216" s="71" t="s">
        <v>184</v>
      </c>
      <c r="F216" s="72">
        <v>4231900</v>
      </c>
      <c r="G216" s="72">
        <v>1863271</v>
      </c>
      <c r="H216" s="73">
        <v>0.4402918310924171</v>
      </c>
    </row>
    <row r="217" spans="1:8" x14ac:dyDescent="0.2">
      <c r="A217" s="82">
        <v>210</v>
      </c>
      <c r="B217" s="70" t="s">
        <v>680</v>
      </c>
      <c r="C217" s="71" t="s">
        <v>123</v>
      </c>
      <c r="D217" s="71" t="s">
        <v>681</v>
      </c>
      <c r="E217" s="71" t="s">
        <v>110</v>
      </c>
      <c r="F217" s="72">
        <v>240200</v>
      </c>
      <c r="G217" s="72">
        <v>0</v>
      </c>
      <c r="H217" s="73">
        <v>0</v>
      </c>
    </row>
    <row r="218" spans="1:8" ht="25.5" x14ac:dyDescent="0.2">
      <c r="A218" s="82">
        <v>211</v>
      </c>
      <c r="B218" s="70" t="s">
        <v>247</v>
      </c>
      <c r="C218" s="71" t="s">
        <v>123</v>
      </c>
      <c r="D218" s="71" t="s">
        <v>681</v>
      </c>
      <c r="E218" s="71" t="s">
        <v>177</v>
      </c>
      <c r="F218" s="72">
        <v>240200</v>
      </c>
      <c r="G218" s="72">
        <v>0</v>
      </c>
      <c r="H218" s="73">
        <v>0</v>
      </c>
    </row>
    <row r="219" spans="1:8" x14ac:dyDescent="0.2">
      <c r="A219" s="82">
        <v>212</v>
      </c>
      <c r="B219" s="70" t="s">
        <v>158</v>
      </c>
      <c r="C219" s="71" t="s">
        <v>124</v>
      </c>
      <c r="D219" s="71" t="s">
        <v>394</v>
      </c>
      <c r="E219" s="71" t="s">
        <v>110</v>
      </c>
      <c r="F219" s="72">
        <v>16812500</v>
      </c>
      <c r="G219" s="72">
        <v>44206.75</v>
      </c>
      <c r="H219" s="73">
        <v>2.6293977695167284E-3</v>
      </c>
    </row>
    <row r="220" spans="1:8" ht="38.25" x14ac:dyDescent="0.2">
      <c r="A220" s="82">
        <v>213</v>
      </c>
      <c r="B220" s="70" t="s">
        <v>254</v>
      </c>
      <c r="C220" s="71" t="s">
        <v>124</v>
      </c>
      <c r="D220" s="71" t="s">
        <v>470</v>
      </c>
      <c r="E220" s="71" t="s">
        <v>110</v>
      </c>
      <c r="F220" s="72">
        <v>16812500</v>
      </c>
      <c r="G220" s="72">
        <v>44206.75</v>
      </c>
      <c r="H220" s="73">
        <v>2.6293977695167284E-3</v>
      </c>
    </row>
    <row r="221" spans="1:8" ht="25.5" x14ac:dyDescent="0.2">
      <c r="A221" s="82">
        <v>214</v>
      </c>
      <c r="B221" s="70" t="s">
        <v>301</v>
      </c>
      <c r="C221" s="71" t="s">
        <v>124</v>
      </c>
      <c r="D221" s="71" t="s">
        <v>579</v>
      </c>
      <c r="E221" s="71" t="s">
        <v>110</v>
      </c>
      <c r="F221" s="72">
        <v>16812500</v>
      </c>
      <c r="G221" s="72">
        <v>44206.75</v>
      </c>
      <c r="H221" s="73">
        <v>2.6293977695167284E-3</v>
      </c>
    </row>
    <row r="222" spans="1:8" ht="25.5" x14ac:dyDescent="0.2">
      <c r="A222" s="82">
        <v>215</v>
      </c>
      <c r="B222" s="70" t="s">
        <v>302</v>
      </c>
      <c r="C222" s="71" t="s">
        <v>124</v>
      </c>
      <c r="D222" s="71" t="s">
        <v>483</v>
      </c>
      <c r="E222" s="71" t="s">
        <v>110</v>
      </c>
      <c r="F222" s="72">
        <v>250000</v>
      </c>
      <c r="G222" s="72">
        <v>44206.75</v>
      </c>
      <c r="H222" s="73">
        <v>0.17682700000000001</v>
      </c>
    </row>
    <row r="223" spans="1:8" ht="25.5" x14ac:dyDescent="0.2">
      <c r="A223" s="82">
        <v>216</v>
      </c>
      <c r="B223" s="70" t="s">
        <v>247</v>
      </c>
      <c r="C223" s="71" t="s">
        <v>124</v>
      </c>
      <c r="D223" s="71" t="s">
        <v>483</v>
      </c>
      <c r="E223" s="71" t="s">
        <v>177</v>
      </c>
      <c r="F223" s="72">
        <v>250000</v>
      </c>
      <c r="G223" s="72">
        <v>44206.75</v>
      </c>
      <c r="H223" s="73">
        <v>0.17682700000000001</v>
      </c>
    </row>
    <row r="224" spans="1:8" ht="51" x14ac:dyDescent="0.2">
      <c r="A224" s="82">
        <v>217</v>
      </c>
      <c r="B224" s="70" t="s">
        <v>682</v>
      </c>
      <c r="C224" s="71" t="s">
        <v>124</v>
      </c>
      <c r="D224" s="71" t="s">
        <v>484</v>
      </c>
      <c r="E224" s="71" t="s">
        <v>110</v>
      </c>
      <c r="F224" s="72">
        <v>16562500</v>
      </c>
      <c r="G224" s="72">
        <v>0</v>
      </c>
      <c r="H224" s="73">
        <v>0</v>
      </c>
    </row>
    <row r="225" spans="1:8" x14ac:dyDescent="0.2">
      <c r="A225" s="82">
        <v>218</v>
      </c>
      <c r="B225" s="70" t="s">
        <v>278</v>
      </c>
      <c r="C225" s="71" t="s">
        <v>124</v>
      </c>
      <c r="D225" s="71" t="s">
        <v>484</v>
      </c>
      <c r="E225" s="71" t="s">
        <v>184</v>
      </c>
      <c r="F225" s="72">
        <v>16562500</v>
      </c>
      <c r="G225" s="72">
        <v>0</v>
      </c>
      <c r="H225" s="73">
        <v>0</v>
      </c>
    </row>
    <row r="226" spans="1:8" x14ac:dyDescent="0.2">
      <c r="A226" s="82">
        <v>219</v>
      </c>
      <c r="B226" s="70" t="s">
        <v>159</v>
      </c>
      <c r="C226" s="71" t="s">
        <v>125</v>
      </c>
      <c r="D226" s="71" t="s">
        <v>394</v>
      </c>
      <c r="E226" s="71" t="s">
        <v>110</v>
      </c>
      <c r="F226" s="72">
        <v>5610408.8399999999</v>
      </c>
      <c r="G226" s="72">
        <v>931408.84</v>
      </c>
      <c r="H226" s="73">
        <v>0.16601443255960649</v>
      </c>
    </row>
    <row r="227" spans="1:8" ht="38.25" x14ac:dyDescent="0.2">
      <c r="A227" s="82">
        <v>220</v>
      </c>
      <c r="B227" s="70" t="s">
        <v>303</v>
      </c>
      <c r="C227" s="71" t="s">
        <v>125</v>
      </c>
      <c r="D227" s="71" t="s">
        <v>485</v>
      </c>
      <c r="E227" s="71" t="s">
        <v>110</v>
      </c>
      <c r="F227" s="72">
        <v>1695000</v>
      </c>
      <c r="G227" s="72">
        <v>119000</v>
      </c>
      <c r="H227" s="73">
        <v>7.0206489675516223E-2</v>
      </c>
    </row>
    <row r="228" spans="1:8" ht="25.5" x14ac:dyDescent="0.2">
      <c r="A228" s="82">
        <v>221</v>
      </c>
      <c r="B228" s="70" t="s">
        <v>304</v>
      </c>
      <c r="C228" s="71" t="s">
        <v>125</v>
      </c>
      <c r="D228" s="71" t="s">
        <v>580</v>
      </c>
      <c r="E228" s="71" t="s">
        <v>110</v>
      </c>
      <c r="F228" s="72">
        <v>140000</v>
      </c>
      <c r="G228" s="72">
        <v>45000</v>
      </c>
      <c r="H228" s="73">
        <v>0.32142857142857145</v>
      </c>
    </row>
    <row r="229" spans="1:8" ht="38.25" x14ac:dyDescent="0.2">
      <c r="A229" s="82">
        <v>222</v>
      </c>
      <c r="B229" s="70" t="s">
        <v>305</v>
      </c>
      <c r="C229" s="71" t="s">
        <v>125</v>
      </c>
      <c r="D229" s="71" t="s">
        <v>486</v>
      </c>
      <c r="E229" s="71" t="s">
        <v>110</v>
      </c>
      <c r="F229" s="72">
        <v>140000</v>
      </c>
      <c r="G229" s="72">
        <v>45000</v>
      </c>
      <c r="H229" s="73">
        <v>0.32142857142857145</v>
      </c>
    </row>
    <row r="230" spans="1:8" ht="25.5" x14ac:dyDescent="0.2">
      <c r="A230" s="82">
        <v>223</v>
      </c>
      <c r="B230" s="70" t="s">
        <v>247</v>
      </c>
      <c r="C230" s="71" t="s">
        <v>125</v>
      </c>
      <c r="D230" s="71" t="s">
        <v>486</v>
      </c>
      <c r="E230" s="71" t="s">
        <v>177</v>
      </c>
      <c r="F230" s="72">
        <v>140000</v>
      </c>
      <c r="G230" s="72">
        <v>45000</v>
      </c>
      <c r="H230" s="73">
        <v>0.32142857142857145</v>
      </c>
    </row>
    <row r="231" spans="1:8" ht="25.5" x14ac:dyDescent="0.2">
      <c r="A231" s="82">
        <v>224</v>
      </c>
      <c r="B231" s="70" t="s">
        <v>306</v>
      </c>
      <c r="C231" s="71" t="s">
        <v>125</v>
      </c>
      <c r="D231" s="71" t="s">
        <v>581</v>
      </c>
      <c r="E231" s="71" t="s">
        <v>110</v>
      </c>
      <c r="F231" s="72">
        <v>1555000</v>
      </c>
      <c r="G231" s="72">
        <v>74000</v>
      </c>
      <c r="H231" s="73">
        <v>4.7588424437299034E-2</v>
      </c>
    </row>
    <row r="232" spans="1:8" ht="51" x14ac:dyDescent="0.2">
      <c r="A232" s="82">
        <v>225</v>
      </c>
      <c r="B232" s="70" t="s">
        <v>307</v>
      </c>
      <c r="C232" s="71" t="s">
        <v>125</v>
      </c>
      <c r="D232" s="71" t="s">
        <v>487</v>
      </c>
      <c r="E232" s="71" t="s">
        <v>110</v>
      </c>
      <c r="F232" s="72">
        <v>250000</v>
      </c>
      <c r="G232" s="72">
        <v>0</v>
      </c>
      <c r="H232" s="73">
        <v>0</v>
      </c>
    </row>
    <row r="233" spans="1:8" ht="38.25" x14ac:dyDescent="0.2">
      <c r="A233" s="82">
        <v>226</v>
      </c>
      <c r="B233" s="70" t="s">
        <v>418</v>
      </c>
      <c r="C233" s="71" t="s">
        <v>125</v>
      </c>
      <c r="D233" s="71" t="s">
        <v>487</v>
      </c>
      <c r="E233" s="71" t="s">
        <v>183</v>
      </c>
      <c r="F233" s="72">
        <v>250000</v>
      </c>
      <c r="G233" s="72">
        <v>0</v>
      </c>
      <c r="H233" s="73">
        <v>0</v>
      </c>
    </row>
    <row r="234" spans="1:8" ht="76.5" x14ac:dyDescent="0.2">
      <c r="A234" s="82">
        <v>227</v>
      </c>
      <c r="B234" s="70" t="s">
        <v>743</v>
      </c>
      <c r="C234" s="71" t="s">
        <v>125</v>
      </c>
      <c r="D234" s="71" t="s">
        <v>487</v>
      </c>
      <c r="E234" s="71" t="s">
        <v>744</v>
      </c>
      <c r="F234" s="72">
        <v>250000</v>
      </c>
      <c r="G234" s="72">
        <v>0</v>
      </c>
      <c r="H234" s="73">
        <v>0</v>
      </c>
    </row>
    <row r="235" spans="1:8" ht="38.25" x14ac:dyDescent="0.2">
      <c r="A235" s="82">
        <v>228</v>
      </c>
      <c r="B235" s="70" t="s">
        <v>308</v>
      </c>
      <c r="C235" s="71" t="s">
        <v>125</v>
      </c>
      <c r="D235" s="71" t="s">
        <v>488</v>
      </c>
      <c r="E235" s="71" t="s">
        <v>110</v>
      </c>
      <c r="F235" s="72">
        <v>600000</v>
      </c>
      <c r="G235" s="72">
        <v>0</v>
      </c>
      <c r="H235" s="73">
        <v>0</v>
      </c>
    </row>
    <row r="236" spans="1:8" ht="38.25" x14ac:dyDescent="0.2">
      <c r="A236" s="82">
        <v>229</v>
      </c>
      <c r="B236" s="70" t="s">
        <v>418</v>
      </c>
      <c r="C236" s="71" t="s">
        <v>125</v>
      </c>
      <c r="D236" s="71" t="s">
        <v>488</v>
      </c>
      <c r="E236" s="71" t="s">
        <v>183</v>
      </c>
      <c r="F236" s="72">
        <v>600000</v>
      </c>
      <c r="G236" s="72">
        <v>0</v>
      </c>
      <c r="H236" s="73">
        <v>0</v>
      </c>
    </row>
    <row r="237" spans="1:8" ht="76.5" x14ac:dyDescent="0.2">
      <c r="A237" s="82">
        <v>230</v>
      </c>
      <c r="B237" s="70" t="s">
        <v>743</v>
      </c>
      <c r="C237" s="71" t="s">
        <v>125</v>
      </c>
      <c r="D237" s="71" t="s">
        <v>488</v>
      </c>
      <c r="E237" s="71" t="s">
        <v>744</v>
      </c>
      <c r="F237" s="72">
        <v>600000</v>
      </c>
      <c r="G237" s="72">
        <v>0</v>
      </c>
      <c r="H237" s="73">
        <v>0</v>
      </c>
    </row>
    <row r="238" spans="1:8" ht="51" x14ac:dyDescent="0.2">
      <c r="A238" s="82">
        <v>231</v>
      </c>
      <c r="B238" s="70" t="s">
        <v>309</v>
      </c>
      <c r="C238" s="71" t="s">
        <v>125</v>
      </c>
      <c r="D238" s="71" t="s">
        <v>489</v>
      </c>
      <c r="E238" s="71" t="s">
        <v>110</v>
      </c>
      <c r="F238" s="72">
        <v>10000</v>
      </c>
      <c r="G238" s="72">
        <v>0</v>
      </c>
      <c r="H238" s="73">
        <v>0</v>
      </c>
    </row>
    <row r="239" spans="1:8" ht="38.25" x14ac:dyDescent="0.2">
      <c r="A239" s="82">
        <v>232</v>
      </c>
      <c r="B239" s="70" t="s">
        <v>418</v>
      </c>
      <c r="C239" s="71" t="s">
        <v>125</v>
      </c>
      <c r="D239" s="71" t="s">
        <v>489</v>
      </c>
      <c r="E239" s="71" t="s">
        <v>183</v>
      </c>
      <c r="F239" s="72">
        <v>10000</v>
      </c>
      <c r="G239" s="72">
        <v>0</v>
      </c>
      <c r="H239" s="73">
        <v>0</v>
      </c>
    </row>
    <row r="240" spans="1:8" ht="76.5" x14ac:dyDescent="0.2">
      <c r="A240" s="82">
        <v>233</v>
      </c>
      <c r="B240" s="70" t="s">
        <v>743</v>
      </c>
      <c r="C240" s="71" t="s">
        <v>125</v>
      </c>
      <c r="D240" s="71" t="s">
        <v>489</v>
      </c>
      <c r="E240" s="71" t="s">
        <v>744</v>
      </c>
      <c r="F240" s="72">
        <v>10000</v>
      </c>
      <c r="G240" s="72">
        <v>0</v>
      </c>
      <c r="H240" s="73">
        <v>0</v>
      </c>
    </row>
    <row r="241" spans="1:8" ht="25.5" x14ac:dyDescent="0.2">
      <c r="A241" s="82">
        <v>234</v>
      </c>
      <c r="B241" s="70" t="s">
        <v>310</v>
      </c>
      <c r="C241" s="71" t="s">
        <v>125</v>
      </c>
      <c r="D241" s="71" t="s">
        <v>490</v>
      </c>
      <c r="E241" s="71" t="s">
        <v>110</v>
      </c>
      <c r="F241" s="72">
        <v>45000</v>
      </c>
      <c r="G241" s="72">
        <v>45000</v>
      </c>
      <c r="H241" s="73">
        <v>1</v>
      </c>
    </row>
    <row r="242" spans="1:8" ht="25.5" x14ac:dyDescent="0.2">
      <c r="A242" s="82">
        <v>235</v>
      </c>
      <c r="B242" s="70" t="s">
        <v>247</v>
      </c>
      <c r="C242" s="71" t="s">
        <v>125</v>
      </c>
      <c r="D242" s="71" t="s">
        <v>490</v>
      </c>
      <c r="E242" s="71" t="s">
        <v>177</v>
      </c>
      <c r="F242" s="72">
        <v>45000</v>
      </c>
      <c r="G242" s="72">
        <v>45000</v>
      </c>
      <c r="H242" s="73">
        <v>1</v>
      </c>
    </row>
    <row r="243" spans="1:8" ht="63.75" x14ac:dyDescent="0.2">
      <c r="A243" s="82">
        <v>236</v>
      </c>
      <c r="B243" s="70" t="s">
        <v>311</v>
      </c>
      <c r="C243" s="71" t="s">
        <v>125</v>
      </c>
      <c r="D243" s="71" t="s">
        <v>491</v>
      </c>
      <c r="E243" s="71" t="s">
        <v>110</v>
      </c>
      <c r="F243" s="72">
        <v>20000</v>
      </c>
      <c r="G243" s="72">
        <v>0</v>
      </c>
      <c r="H243" s="73">
        <v>0</v>
      </c>
    </row>
    <row r="244" spans="1:8" ht="25.5" x14ac:dyDescent="0.2">
      <c r="A244" s="82">
        <v>237</v>
      </c>
      <c r="B244" s="70" t="s">
        <v>247</v>
      </c>
      <c r="C244" s="71" t="s">
        <v>125</v>
      </c>
      <c r="D244" s="71" t="s">
        <v>491</v>
      </c>
      <c r="E244" s="71" t="s">
        <v>177</v>
      </c>
      <c r="F244" s="72">
        <v>20000</v>
      </c>
      <c r="G244" s="72">
        <v>0</v>
      </c>
      <c r="H244" s="73">
        <v>0</v>
      </c>
    </row>
    <row r="245" spans="1:8" ht="51" x14ac:dyDescent="0.2">
      <c r="A245" s="82">
        <v>238</v>
      </c>
      <c r="B245" s="70" t="s">
        <v>492</v>
      </c>
      <c r="C245" s="71" t="s">
        <v>125</v>
      </c>
      <c r="D245" s="71" t="s">
        <v>493</v>
      </c>
      <c r="E245" s="71" t="s">
        <v>110</v>
      </c>
      <c r="F245" s="72">
        <v>500000</v>
      </c>
      <c r="G245" s="72">
        <v>0</v>
      </c>
      <c r="H245" s="73">
        <v>0</v>
      </c>
    </row>
    <row r="246" spans="1:8" ht="38.25" x14ac:dyDescent="0.2">
      <c r="A246" s="82">
        <v>239</v>
      </c>
      <c r="B246" s="70" t="s">
        <v>418</v>
      </c>
      <c r="C246" s="71" t="s">
        <v>125</v>
      </c>
      <c r="D246" s="71" t="s">
        <v>493</v>
      </c>
      <c r="E246" s="71" t="s">
        <v>183</v>
      </c>
      <c r="F246" s="72">
        <v>500000</v>
      </c>
      <c r="G246" s="72">
        <v>0</v>
      </c>
      <c r="H246" s="73">
        <v>0</v>
      </c>
    </row>
    <row r="247" spans="1:8" ht="76.5" x14ac:dyDescent="0.2">
      <c r="A247" s="82">
        <v>240</v>
      </c>
      <c r="B247" s="70" t="s">
        <v>743</v>
      </c>
      <c r="C247" s="71" t="s">
        <v>125</v>
      </c>
      <c r="D247" s="71" t="s">
        <v>493</v>
      </c>
      <c r="E247" s="71" t="s">
        <v>744</v>
      </c>
      <c r="F247" s="72">
        <v>500000</v>
      </c>
      <c r="G247" s="72">
        <v>0</v>
      </c>
      <c r="H247" s="73">
        <v>0</v>
      </c>
    </row>
    <row r="248" spans="1:8" ht="25.5" x14ac:dyDescent="0.2">
      <c r="A248" s="82">
        <v>241</v>
      </c>
      <c r="B248" s="70" t="s">
        <v>683</v>
      </c>
      <c r="C248" s="71" t="s">
        <v>125</v>
      </c>
      <c r="D248" s="71" t="s">
        <v>684</v>
      </c>
      <c r="E248" s="71" t="s">
        <v>110</v>
      </c>
      <c r="F248" s="72">
        <v>35000</v>
      </c>
      <c r="G248" s="72">
        <v>29000</v>
      </c>
      <c r="H248" s="73">
        <v>0.82857142857142863</v>
      </c>
    </row>
    <row r="249" spans="1:8" ht="25.5" x14ac:dyDescent="0.2">
      <c r="A249" s="82">
        <v>242</v>
      </c>
      <c r="B249" s="70" t="s">
        <v>247</v>
      </c>
      <c r="C249" s="71" t="s">
        <v>125</v>
      </c>
      <c r="D249" s="71" t="s">
        <v>684</v>
      </c>
      <c r="E249" s="71" t="s">
        <v>177</v>
      </c>
      <c r="F249" s="72">
        <v>35000</v>
      </c>
      <c r="G249" s="72">
        <v>29000</v>
      </c>
      <c r="H249" s="73">
        <v>0.82857142857142863</v>
      </c>
    </row>
    <row r="250" spans="1:8" ht="25.5" x14ac:dyDescent="0.2">
      <c r="A250" s="82">
        <v>243</v>
      </c>
      <c r="B250" s="70" t="s">
        <v>685</v>
      </c>
      <c r="C250" s="71" t="s">
        <v>125</v>
      </c>
      <c r="D250" s="71" t="s">
        <v>686</v>
      </c>
      <c r="E250" s="71" t="s">
        <v>110</v>
      </c>
      <c r="F250" s="72">
        <v>80000</v>
      </c>
      <c r="G250" s="72">
        <v>0</v>
      </c>
      <c r="H250" s="73">
        <v>0</v>
      </c>
    </row>
    <row r="251" spans="1:8" ht="25.5" x14ac:dyDescent="0.2">
      <c r="A251" s="82">
        <v>244</v>
      </c>
      <c r="B251" s="70" t="s">
        <v>247</v>
      </c>
      <c r="C251" s="71" t="s">
        <v>125</v>
      </c>
      <c r="D251" s="71" t="s">
        <v>686</v>
      </c>
      <c r="E251" s="71" t="s">
        <v>177</v>
      </c>
      <c r="F251" s="72">
        <v>80000</v>
      </c>
      <c r="G251" s="72">
        <v>0</v>
      </c>
      <c r="H251" s="73">
        <v>0</v>
      </c>
    </row>
    <row r="252" spans="1:8" ht="25.5" x14ac:dyDescent="0.2">
      <c r="A252" s="82">
        <v>245</v>
      </c>
      <c r="B252" s="70" t="s">
        <v>687</v>
      </c>
      <c r="C252" s="71" t="s">
        <v>125</v>
      </c>
      <c r="D252" s="71" t="s">
        <v>688</v>
      </c>
      <c r="E252" s="71" t="s">
        <v>110</v>
      </c>
      <c r="F252" s="72">
        <v>15000</v>
      </c>
      <c r="G252" s="72">
        <v>0</v>
      </c>
      <c r="H252" s="73">
        <v>0</v>
      </c>
    </row>
    <row r="253" spans="1:8" ht="25.5" x14ac:dyDescent="0.2">
      <c r="A253" s="82">
        <v>246</v>
      </c>
      <c r="B253" s="70" t="s">
        <v>247</v>
      </c>
      <c r="C253" s="71" t="s">
        <v>125</v>
      </c>
      <c r="D253" s="71" t="s">
        <v>688</v>
      </c>
      <c r="E253" s="71" t="s">
        <v>177</v>
      </c>
      <c r="F253" s="72">
        <v>15000</v>
      </c>
      <c r="G253" s="72">
        <v>0</v>
      </c>
      <c r="H253" s="73">
        <v>0</v>
      </c>
    </row>
    <row r="254" spans="1:8" ht="38.25" x14ac:dyDescent="0.2">
      <c r="A254" s="82">
        <v>247</v>
      </c>
      <c r="B254" s="70" t="s">
        <v>254</v>
      </c>
      <c r="C254" s="71" t="s">
        <v>125</v>
      </c>
      <c r="D254" s="71" t="s">
        <v>470</v>
      </c>
      <c r="E254" s="71" t="s">
        <v>110</v>
      </c>
      <c r="F254" s="72">
        <v>50000</v>
      </c>
      <c r="G254" s="72">
        <v>0</v>
      </c>
      <c r="H254" s="73">
        <v>0</v>
      </c>
    </row>
    <row r="255" spans="1:8" ht="51" x14ac:dyDescent="0.2">
      <c r="A255" s="82">
        <v>248</v>
      </c>
      <c r="B255" s="70" t="s">
        <v>312</v>
      </c>
      <c r="C255" s="71" t="s">
        <v>125</v>
      </c>
      <c r="D255" s="71" t="s">
        <v>582</v>
      </c>
      <c r="E255" s="71" t="s">
        <v>110</v>
      </c>
      <c r="F255" s="72">
        <v>50000</v>
      </c>
      <c r="G255" s="72">
        <v>0</v>
      </c>
      <c r="H255" s="73">
        <v>0</v>
      </c>
    </row>
    <row r="256" spans="1:8" x14ac:dyDescent="0.2">
      <c r="A256" s="82">
        <v>249</v>
      </c>
      <c r="B256" s="70" t="s">
        <v>313</v>
      </c>
      <c r="C256" s="71" t="s">
        <v>125</v>
      </c>
      <c r="D256" s="71" t="s">
        <v>494</v>
      </c>
      <c r="E256" s="71" t="s">
        <v>110</v>
      </c>
      <c r="F256" s="72">
        <v>50000</v>
      </c>
      <c r="G256" s="72">
        <v>0</v>
      </c>
      <c r="H256" s="73">
        <v>0</v>
      </c>
    </row>
    <row r="257" spans="1:8" ht="25.5" x14ac:dyDescent="0.2">
      <c r="A257" s="82">
        <v>250</v>
      </c>
      <c r="B257" s="70" t="s">
        <v>247</v>
      </c>
      <c r="C257" s="71" t="s">
        <v>125</v>
      </c>
      <c r="D257" s="71" t="s">
        <v>494</v>
      </c>
      <c r="E257" s="71" t="s">
        <v>177</v>
      </c>
      <c r="F257" s="72">
        <v>50000</v>
      </c>
      <c r="G257" s="72">
        <v>0</v>
      </c>
      <c r="H257" s="73">
        <v>0</v>
      </c>
    </row>
    <row r="258" spans="1:8" ht="51" x14ac:dyDescent="0.2">
      <c r="A258" s="82">
        <v>251</v>
      </c>
      <c r="B258" s="70" t="s">
        <v>272</v>
      </c>
      <c r="C258" s="71" t="s">
        <v>125</v>
      </c>
      <c r="D258" s="71" t="s">
        <v>426</v>
      </c>
      <c r="E258" s="71" t="s">
        <v>110</v>
      </c>
      <c r="F258" s="72">
        <v>3865408.84</v>
      </c>
      <c r="G258" s="72">
        <v>812408.84</v>
      </c>
      <c r="H258" s="73">
        <v>0.21017410411882848</v>
      </c>
    </row>
    <row r="259" spans="1:8" ht="25.5" x14ac:dyDescent="0.2">
      <c r="A259" s="82">
        <v>252</v>
      </c>
      <c r="B259" s="70" t="s">
        <v>275</v>
      </c>
      <c r="C259" s="71" t="s">
        <v>125</v>
      </c>
      <c r="D259" s="71" t="s">
        <v>429</v>
      </c>
      <c r="E259" s="71" t="s">
        <v>110</v>
      </c>
      <c r="F259" s="72">
        <v>147000</v>
      </c>
      <c r="G259" s="72">
        <v>0</v>
      </c>
      <c r="H259" s="73">
        <v>0</v>
      </c>
    </row>
    <row r="260" spans="1:8" x14ac:dyDescent="0.2">
      <c r="A260" s="82">
        <v>253</v>
      </c>
      <c r="B260" s="70" t="s">
        <v>319</v>
      </c>
      <c r="C260" s="71" t="s">
        <v>125</v>
      </c>
      <c r="D260" s="71" t="s">
        <v>429</v>
      </c>
      <c r="E260" s="71" t="s">
        <v>180</v>
      </c>
      <c r="F260" s="72">
        <v>147000</v>
      </c>
      <c r="G260" s="72">
        <v>0</v>
      </c>
      <c r="H260" s="73">
        <v>0</v>
      </c>
    </row>
    <row r="261" spans="1:8" ht="38.25" x14ac:dyDescent="0.2">
      <c r="A261" s="82">
        <v>254</v>
      </c>
      <c r="B261" s="70" t="s">
        <v>737</v>
      </c>
      <c r="C261" s="71" t="s">
        <v>125</v>
      </c>
      <c r="D261" s="71" t="s">
        <v>429</v>
      </c>
      <c r="E261" s="71" t="s">
        <v>738</v>
      </c>
      <c r="F261" s="72">
        <v>147000</v>
      </c>
      <c r="G261" s="72">
        <v>0</v>
      </c>
      <c r="H261" s="73">
        <v>0</v>
      </c>
    </row>
    <row r="262" spans="1:8" ht="63.75" x14ac:dyDescent="0.2">
      <c r="A262" s="82">
        <v>255</v>
      </c>
      <c r="B262" s="70" t="s">
        <v>645</v>
      </c>
      <c r="C262" s="71" t="s">
        <v>125</v>
      </c>
      <c r="D262" s="71" t="s">
        <v>495</v>
      </c>
      <c r="E262" s="71" t="s">
        <v>110</v>
      </c>
      <c r="F262" s="72">
        <v>812408.84</v>
      </c>
      <c r="G262" s="72">
        <v>812408.84</v>
      </c>
      <c r="H262" s="73">
        <v>1</v>
      </c>
    </row>
    <row r="263" spans="1:8" x14ac:dyDescent="0.2">
      <c r="A263" s="82">
        <v>256</v>
      </c>
      <c r="B263" s="70" t="s">
        <v>278</v>
      </c>
      <c r="C263" s="71" t="s">
        <v>125</v>
      </c>
      <c r="D263" s="71" t="s">
        <v>495</v>
      </c>
      <c r="E263" s="71" t="s">
        <v>184</v>
      </c>
      <c r="F263" s="72">
        <v>812408.84</v>
      </c>
      <c r="G263" s="72">
        <v>812408.84</v>
      </c>
      <c r="H263" s="73">
        <v>1</v>
      </c>
    </row>
    <row r="264" spans="1:8" ht="38.25" x14ac:dyDescent="0.2">
      <c r="A264" s="82">
        <v>257</v>
      </c>
      <c r="B264" s="70" t="s">
        <v>689</v>
      </c>
      <c r="C264" s="71" t="s">
        <v>125</v>
      </c>
      <c r="D264" s="71" t="s">
        <v>690</v>
      </c>
      <c r="E264" s="71" t="s">
        <v>110</v>
      </c>
      <c r="F264" s="72">
        <v>2906000</v>
      </c>
      <c r="G264" s="72">
        <v>0</v>
      </c>
      <c r="H264" s="73">
        <v>0</v>
      </c>
    </row>
    <row r="265" spans="1:8" ht="25.5" x14ac:dyDescent="0.2">
      <c r="A265" s="82">
        <v>258</v>
      </c>
      <c r="B265" s="70" t="s">
        <v>247</v>
      </c>
      <c r="C265" s="71" t="s">
        <v>125</v>
      </c>
      <c r="D265" s="71" t="s">
        <v>690</v>
      </c>
      <c r="E265" s="71" t="s">
        <v>177</v>
      </c>
      <c r="F265" s="72">
        <v>2906000</v>
      </c>
      <c r="G265" s="72">
        <v>0</v>
      </c>
      <c r="H265" s="73">
        <v>0</v>
      </c>
    </row>
    <row r="266" spans="1:8" x14ac:dyDescent="0.2">
      <c r="A266" s="82">
        <v>259</v>
      </c>
      <c r="B266" s="66" t="s">
        <v>160</v>
      </c>
      <c r="C266" s="67" t="s">
        <v>126</v>
      </c>
      <c r="D266" s="67" t="s">
        <v>394</v>
      </c>
      <c r="E266" s="67" t="s">
        <v>110</v>
      </c>
      <c r="F266" s="68">
        <v>13964046</v>
      </c>
      <c r="G266" s="68">
        <v>3346126</v>
      </c>
      <c r="H266" s="69">
        <v>0.23962438966471467</v>
      </c>
    </row>
    <row r="267" spans="1:8" x14ac:dyDescent="0.2">
      <c r="A267" s="82">
        <v>260</v>
      </c>
      <c r="B267" s="70" t="s">
        <v>161</v>
      </c>
      <c r="C267" s="71" t="s">
        <v>127</v>
      </c>
      <c r="D267" s="71" t="s">
        <v>394</v>
      </c>
      <c r="E267" s="71" t="s">
        <v>110</v>
      </c>
      <c r="F267" s="72">
        <v>13343046</v>
      </c>
      <c r="G267" s="72">
        <v>2746126</v>
      </c>
      <c r="H267" s="73">
        <v>0.20580952804929248</v>
      </c>
    </row>
    <row r="268" spans="1:8" ht="38.25" x14ac:dyDescent="0.2">
      <c r="A268" s="82">
        <v>261</v>
      </c>
      <c r="B268" s="70" t="s">
        <v>254</v>
      </c>
      <c r="C268" s="71" t="s">
        <v>127</v>
      </c>
      <c r="D268" s="71" t="s">
        <v>470</v>
      </c>
      <c r="E268" s="71" t="s">
        <v>110</v>
      </c>
      <c r="F268" s="72">
        <v>13343046</v>
      </c>
      <c r="G268" s="72">
        <v>2746126</v>
      </c>
      <c r="H268" s="73">
        <v>0.20580952804929248</v>
      </c>
    </row>
    <row r="269" spans="1:8" ht="25.5" x14ac:dyDescent="0.2">
      <c r="A269" s="82">
        <v>262</v>
      </c>
      <c r="B269" s="70" t="s">
        <v>314</v>
      </c>
      <c r="C269" s="71" t="s">
        <v>127</v>
      </c>
      <c r="D269" s="71" t="s">
        <v>583</v>
      </c>
      <c r="E269" s="71" t="s">
        <v>110</v>
      </c>
      <c r="F269" s="72">
        <v>13343046</v>
      </c>
      <c r="G269" s="72">
        <v>2746126</v>
      </c>
      <c r="H269" s="73">
        <v>0.20580952804929248</v>
      </c>
    </row>
    <row r="270" spans="1:8" ht="25.5" x14ac:dyDescent="0.2">
      <c r="A270" s="82">
        <v>263</v>
      </c>
      <c r="B270" s="70" t="s">
        <v>315</v>
      </c>
      <c r="C270" s="71" t="s">
        <v>127</v>
      </c>
      <c r="D270" s="71" t="s">
        <v>496</v>
      </c>
      <c r="E270" s="71" t="s">
        <v>110</v>
      </c>
      <c r="F270" s="72">
        <v>2977253</v>
      </c>
      <c r="G270" s="72">
        <v>1477253</v>
      </c>
      <c r="H270" s="73">
        <v>0.49617986781775014</v>
      </c>
    </row>
    <row r="271" spans="1:8" x14ac:dyDescent="0.2">
      <c r="A271" s="82">
        <v>264</v>
      </c>
      <c r="B271" s="70" t="s">
        <v>278</v>
      </c>
      <c r="C271" s="71" t="s">
        <v>127</v>
      </c>
      <c r="D271" s="71" t="s">
        <v>496</v>
      </c>
      <c r="E271" s="71" t="s">
        <v>184</v>
      </c>
      <c r="F271" s="72">
        <v>2977253</v>
      </c>
      <c r="G271" s="72">
        <v>1477253</v>
      </c>
      <c r="H271" s="73">
        <v>0.49617986781775014</v>
      </c>
    </row>
    <row r="272" spans="1:8" ht="38.25" x14ac:dyDescent="0.2">
      <c r="A272" s="82">
        <v>265</v>
      </c>
      <c r="B272" s="70" t="s">
        <v>316</v>
      </c>
      <c r="C272" s="71" t="s">
        <v>127</v>
      </c>
      <c r="D272" s="71" t="s">
        <v>497</v>
      </c>
      <c r="E272" s="71" t="s">
        <v>110</v>
      </c>
      <c r="F272" s="72">
        <v>6853393</v>
      </c>
      <c r="G272" s="72">
        <v>1268873</v>
      </c>
      <c r="H272" s="73">
        <v>0.18514522660527422</v>
      </c>
    </row>
    <row r="273" spans="1:8" x14ac:dyDescent="0.2">
      <c r="A273" s="82">
        <v>266</v>
      </c>
      <c r="B273" s="70" t="s">
        <v>278</v>
      </c>
      <c r="C273" s="71" t="s">
        <v>127</v>
      </c>
      <c r="D273" s="71" t="s">
        <v>497</v>
      </c>
      <c r="E273" s="71" t="s">
        <v>184</v>
      </c>
      <c r="F273" s="72">
        <v>6853393</v>
      </c>
      <c r="G273" s="72">
        <v>1268873</v>
      </c>
      <c r="H273" s="73">
        <v>0.18514522660527422</v>
      </c>
    </row>
    <row r="274" spans="1:8" x14ac:dyDescent="0.2">
      <c r="A274" s="82">
        <v>267</v>
      </c>
      <c r="B274" s="70" t="s">
        <v>629</v>
      </c>
      <c r="C274" s="71" t="s">
        <v>127</v>
      </c>
      <c r="D274" s="71" t="s">
        <v>630</v>
      </c>
      <c r="E274" s="71" t="s">
        <v>110</v>
      </c>
      <c r="F274" s="72">
        <v>3512400</v>
      </c>
      <c r="G274" s="72">
        <v>0</v>
      </c>
      <c r="H274" s="73">
        <v>0</v>
      </c>
    </row>
    <row r="275" spans="1:8" x14ac:dyDescent="0.2">
      <c r="A275" s="82">
        <v>268</v>
      </c>
      <c r="B275" s="70" t="s">
        <v>319</v>
      </c>
      <c r="C275" s="71" t="s">
        <v>127</v>
      </c>
      <c r="D275" s="71" t="s">
        <v>630</v>
      </c>
      <c r="E275" s="71" t="s">
        <v>180</v>
      </c>
      <c r="F275" s="72">
        <v>3512400</v>
      </c>
      <c r="G275" s="72">
        <v>0</v>
      </c>
      <c r="H275" s="73">
        <v>0</v>
      </c>
    </row>
    <row r="276" spans="1:8" ht="25.5" x14ac:dyDescent="0.2">
      <c r="A276" s="82">
        <v>269</v>
      </c>
      <c r="B276" s="70" t="s">
        <v>739</v>
      </c>
      <c r="C276" s="71" t="s">
        <v>127</v>
      </c>
      <c r="D276" s="71" t="s">
        <v>630</v>
      </c>
      <c r="E276" s="71" t="s">
        <v>740</v>
      </c>
      <c r="F276" s="72">
        <v>3512400</v>
      </c>
      <c r="G276" s="72">
        <v>0</v>
      </c>
      <c r="H276" s="73">
        <v>0</v>
      </c>
    </row>
    <row r="277" spans="1:8" x14ac:dyDescent="0.2">
      <c r="A277" s="82">
        <v>270</v>
      </c>
      <c r="B277" s="70" t="s">
        <v>210</v>
      </c>
      <c r="C277" s="71" t="s">
        <v>211</v>
      </c>
      <c r="D277" s="71" t="s">
        <v>394</v>
      </c>
      <c r="E277" s="71" t="s">
        <v>110</v>
      </c>
      <c r="F277" s="72">
        <v>600000</v>
      </c>
      <c r="G277" s="72">
        <v>600000</v>
      </c>
      <c r="H277" s="73">
        <v>1</v>
      </c>
    </row>
    <row r="278" spans="1:8" ht="38.25" x14ac:dyDescent="0.2">
      <c r="A278" s="82">
        <v>271</v>
      </c>
      <c r="B278" s="70" t="s">
        <v>254</v>
      </c>
      <c r="C278" s="71" t="s">
        <v>211</v>
      </c>
      <c r="D278" s="71" t="s">
        <v>470</v>
      </c>
      <c r="E278" s="71" t="s">
        <v>110</v>
      </c>
      <c r="F278" s="72">
        <v>600000</v>
      </c>
      <c r="G278" s="72">
        <v>600000</v>
      </c>
      <c r="H278" s="73">
        <v>1</v>
      </c>
    </row>
    <row r="279" spans="1:8" ht="25.5" x14ac:dyDescent="0.2">
      <c r="A279" s="82">
        <v>272</v>
      </c>
      <c r="B279" s="70" t="s">
        <v>317</v>
      </c>
      <c r="C279" s="71" t="s">
        <v>211</v>
      </c>
      <c r="D279" s="71" t="s">
        <v>584</v>
      </c>
      <c r="E279" s="71" t="s">
        <v>110</v>
      </c>
      <c r="F279" s="72">
        <v>600000</v>
      </c>
      <c r="G279" s="72">
        <v>600000</v>
      </c>
      <c r="H279" s="73">
        <v>1</v>
      </c>
    </row>
    <row r="280" spans="1:8" ht="38.25" x14ac:dyDescent="0.2">
      <c r="A280" s="82">
        <v>273</v>
      </c>
      <c r="B280" s="70" t="s">
        <v>318</v>
      </c>
      <c r="C280" s="71" t="s">
        <v>211</v>
      </c>
      <c r="D280" s="71" t="s">
        <v>498</v>
      </c>
      <c r="E280" s="71" t="s">
        <v>110</v>
      </c>
      <c r="F280" s="72">
        <v>600000</v>
      </c>
      <c r="G280" s="72">
        <v>600000</v>
      </c>
      <c r="H280" s="73">
        <v>1</v>
      </c>
    </row>
    <row r="281" spans="1:8" x14ac:dyDescent="0.2">
      <c r="A281" s="82">
        <v>274</v>
      </c>
      <c r="B281" s="70" t="s">
        <v>278</v>
      </c>
      <c r="C281" s="71" t="s">
        <v>211</v>
      </c>
      <c r="D281" s="71" t="s">
        <v>498</v>
      </c>
      <c r="E281" s="71" t="s">
        <v>184</v>
      </c>
      <c r="F281" s="72">
        <v>600000</v>
      </c>
      <c r="G281" s="72">
        <v>600000</v>
      </c>
      <c r="H281" s="73">
        <v>1</v>
      </c>
    </row>
    <row r="282" spans="1:8" x14ac:dyDescent="0.2">
      <c r="A282" s="82">
        <v>275</v>
      </c>
      <c r="B282" s="70" t="s">
        <v>693</v>
      </c>
      <c r="C282" s="71" t="s">
        <v>694</v>
      </c>
      <c r="D282" s="71" t="s">
        <v>394</v>
      </c>
      <c r="E282" s="71" t="s">
        <v>110</v>
      </c>
      <c r="F282" s="72">
        <v>21000</v>
      </c>
      <c r="G282" s="72">
        <v>0</v>
      </c>
      <c r="H282" s="73">
        <v>0</v>
      </c>
    </row>
    <row r="283" spans="1:8" ht="38.25" x14ac:dyDescent="0.2">
      <c r="A283" s="82">
        <v>276</v>
      </c>
      <c r="B283" s="70" t="s">
        <v>254</v>
      </c>
      <c r="C283" s="71" t="s">
        <v>694</v>
      </c>
      <c r="D283" s="71" t="s">
        <v>470</v>
      </c>
      <c r="E283" s="71" t="s">
        <v>110</v>
      </c>
      <c r="F283" s="72">
        <v>21000</v>
      </c>
      <c r="G283" s="72">
        <v>0</v>
      </c>
      <c r="H283" s="73">
        <v>0</v>
      </c>
    </row>
    <row r="284" spans="1:8" ht="51" x14ac:dyDescent="0.2">
      <c r="A284" s="82">
        <v>277</v>
      </c>
      <c r="B284" s="70" t="s">
        <v>255</v>
      </c>
      <c r="C284" s="71" t="s">
        <v>694</v>
      </c>
      <c r="D284" s="71" t="s">
        <v>585</v>
      </c>
      <c r="E284" s="71" t="s">
        <v>110</v>
      </c>
      <c r="F284" s="72">
        <v>21000</v>
      </c>
      <c r="G284" s="72">
        <v>0</v>
      </c>
      <c r="H284" s="73">
        <v>0</v>
      </c>
    </row>
    <row r="285" spans="1:8" ht="76.5" x14ac:dyDescent="0.2">
      <c r="A285" s="82">
        <v>278</v>
      </c>
      <c r="B285" s="70" t="s">
        <v>695</v>
      </c>
      <c r="C285" s="71" t="s">
        <v>694</v>
      </c>
      <c r="D285" s="71" t="s">
        <v>696</v>
      </c>
      <c r="E285" s="71" t="s">
        <v>110</v>
      </c>
      <c r="F285" s="72">
        <v>21000</v>
      </c>
      <c r="G285" s="72">
        <v>0</v>
      </c>
      <c r="H285" s="73">
        <v>0</v>
      </c>
    </row>
    <row r="286" spans="1:8" ht="38.25" x14ac:dyDescent="0.2">
      <c r="A286" s="82">
        <v>279</v>
      </c>
      <c r="B286" s="70" t="s">
        <v>418</v>
      </c>
      <c r="C286" s="71" t="s">
        <v>694</v>
      </c>
      <c r="D286" s="71" t="s">
        <v>696</v>
      </c>
      <c r="E286" s="71" t="s">
        <v>183</v>
      </c>
      <c r="F286" s="72">
        <v>21000</v>
      </c>
      <c r="G286" s="72">
        <v>0</v>
      </c>
      <c r="H286" s="73">
        <v>0</v>
      </c>
    </row>
    <row r="287" spans="1:8" ht="76.5" x14ac:dyDescent="0.2">
      <c r="A287" s="82">
        <v>280</v>
      </c>
      <c r="B287" s="70" t="s">
        <v>743</v>
      </c>
      <c r="C287" s="71" t="s">
        <v>694</v>
      </c>
      <c r="D287" s="71" t="s">
        <v>696</v>
      </c>
      <c r="E287" s="71" t="s">
        <v>744</v>
      </c>
      <c r="F287" s="72">
        <v>21000</v>
      </c>
      <c r="G287" s="72">
        <v>0</v>
      </c>
      <c r="H287" s="73">
        <v>0</v>
      </c>
    </row>
    <row r="288" spans="1:8" x14ac:dyDescent="0.2">
      <c r="A288" s="82">
        <v>281</v>
      </c>
      <c r="B288" s="66" t="s">
        <v>162</v>
      </c>
      <c r="C288" s="67" t="s">
        <v>128</v>
      </c>
      <c r="D288" s="67" t="s">
        <v>394</v>
      </c>
      <c r="E288" s="67" t="s">
        <v>110</v>
      </c>
      <c r="F288" s="68">
        <v>677702967.66999996</v>
      </c>
      <c r="G288" s="68">
        <v>314117422.25</v>
      </c>
      <c r="H288" s="69">
        <v>0.46350309388486555</v>
      </c>
    </row>
    <row r="289" spans="1:8" x14ac:dyDescent="0.2">
      <c r="A289" s="82">
        <v>282</v>
      </c>
      <c r="B289" s="70" t="s">
        <v>163</v>
      </c>
      <c r="C289" s="71" t="s">
        <v>129</v>
      </c>
      <c r="D289" s="71" t="s">
        <v>394</v>
      </c>
      <c r="E289" s="71" t="s">
        <v>110</v>
      </c>
      <c r="F289" s="72">
        <v>290334781.89999998</v>
      </c>
      <c r="G289" s="72">
        <v>131682622.72</v>
      </c>
      <c r="H289" s="73">
        <v>0.45355441693291659</v>
      </c>
    </row>
    <row r="290" spans="1:8" ht="38.25" x14ac:dyDescent="0.2">
      <c r="A290" s="82">
        <v>283</v>
      </c>
      <c r="B290" s="70" t="s">
        <v>254</v>
      </c>
      <c r="C290" s="71" t="s">
        <v>129</v>
      </c>
      <c r="D290" s="71" t="s">
        <v>470</v>
      </c>
      <c r="E290" s="71" t="s">
        <v>110</v>
      </c>
      <c r="F290" s="72">
        <v>90000</v>
      </c>
      <c r="G290" s="72">
        <v>0</v>
      </c>
      <c r="H290" s="73">
        <v>0</v>
      </c>
    </row>
    <row r="291" spans="1:8" ht="25.5" x14ac:dyDescent="0.2">
      <c r="A291" s="82">
        <v>284</v>
      </c>
      <c r="B291" s="70" t="s">
        <v>317</v>
      </c>
      <c r="C291" s="71" t="s">
        <v>129</v>
      </c>
      <c r="D291" s="71" t="s">
        <v>584</v>
      </c>
      <c r="E291" s="71" t="s">
        <v>110</v>
      </c>
      <c r="F291" s="72">
        <v>90000</v>
      </c>
      <c r="G291" s="72">
        <v>0</v>
      </c>
      <c r="H291" s="73">
        <v>0</v>
      </c>
    </row>
    <row r="292" spans="1:8" ht="25.5" x14ac:dyDescent="0.2">
      <c r="A292" s="82">
        <v>285</v>
      </c>
      <c r="B292" s="70" t="s">
        <v>691</v>
      </c>
      <c r="C292" s="71" t="s">
        <v>129</v>
      </c>
      <c r="D292" s="71" t="s">
        <v>692</v>
      </c>
      <c r="E292" s="71" t="s">
        <v>110</v>
      </c>
      <c r="F292" s="72">
        <v>90000</v>
      </c>
      <c r="G292" s="72">
        <v>0</v>
      </c>
      <c r="H292" s="73">
        <v>0</v>
      </c>
    </row>
    <row r="293" spans="1:8" ht="25.5" x14ac:dyDescent="0.2">
      <c r="A293" s="82">
        <v>286</v>
      </c>
      <c r="B293" s="70" t="s">
        <v>247</v>
      </c>
      <c r="C293" s="71" t="s">
        <v>129</v>
      </c>
      <c r="D293" s="71" t="s">
        <v>692</v>
      </c>
      <c r="E293" s="71" t="s">
        <v>177</v>
      </c>
      <c r="F293" s="72">
        <v>90000</v>
      </c>
      <c r="G293" s="72">
        <v>0</v>
      </c>
      <c r="H293" s="73">
        <v>0</v>
      </c>
    </row>
    <row r="294" spans="1:8" ht="38.25" x14ac:dyDescent="0.2">
      <c r="A294" s="82">
        <v>287</v>
      </c>
      <c r="B294" s="70" t="s">
        <v>320</v>
      </c>
      <c r="C294" s="71" t="s">
        <v>129</v>
      </c>
      <c r="D294" s="71" t="s">
        <v>499</v>
      </c>
      <c r="E294" s="71" t="s">
        <v>110</v>
      </c>
      <c r="F294" s="72">
        <v>290244781.89999998</v>
      </c>
      <c r="G294" s="72">
        <v>131682622.72</v>
      </c>
      <c r="H294" s="73">
        <v>0.45369505648983383</v>
      </c>
    </row>
    <row r="295" spans="1:8" ht="25.5" x14ac:dyDescent="0.2">
      <c r="A295" s="82">
        <v>288</v>
      </c>
      <c r="B295" s="70" t="s">
        <v>321</v>
      </c>
      <c r="C295" s="71" t="s">
        <v>129</v>
      </c>
      <c r="D295" s="71" t="s">
        <v>586</v>
      </c>
      <c r="E295" s="71" t="s">
        <v>110</v>
      </c>
      <c r="F295" s="72">
        <v>290244781.89999998</v>
      </c>
      <c r="G295" s="72">
        <v>131682622.72</v>
      </c>
      <c r="H295" s="73">
        <v>0.45369505648983383</v>
      </c>
    </row>
    <row r="296" spans="1:8" ht="63.75" x14ac:dyDescent="0.2">
      <c r="A296" s="82">
        <v>289</v>
      </c>
      <c r="B296" s="70" t="s">
        <v>322</v>
      </c>
      <c r="C296" s="71" t="s">
        <v>129</v>
      </c>
      <c r="D296" s="71" t="s">
        <v>500</v>
      </c>
      <c r="E296" s="71" t="s">
        <v>110</v>
      </c>
      <c r="F296" s="72">
        <v>63452280.299999997</v>
      </c>
      <c r="G296" s="72">
        <v>31364930.030000001</v>
      </c>
      <c r="H296" s="73">
        <v>0.49430737369418071</v>
      </c>
    </row>
    <row r="297" spans="1:8" x14ac:dyDescent="0.2">
      <c r="A297" s="82">
        <v>290</v>
      </c>
      <c r="B297" s="70" t="s">
        <v>270</v>
      </c>
      <c r="C297" s="71" t="s">
        <v>129</v>
      </c>
      <c r="D297" s="71" t="s">
        <v>500</v>
      </c>
      <c r="E297" s="71" t="s">
        <v>178</v>
      </c>
      <c r="F297" s="72">
        <v>63452280.299999997</v>
      </c>
      <c r="G297" s="72">
        <v>31364930.030000001</v>
      </c>
      <c r="H297" s="73">
        <v>0.49430737369418071</v>
      </c>
    </row>
    <row r="298" spans="1:8" ht="89.25" x14ac:dyDescent="0.2">
      <c r="A298" s="82">
        <v>291</v>
      </c>
      <c r="B298" s="70" t="s">
        <v>323</v>
      </c>
      <c r="C298" s="71" t="s">
        <v>129</v>
      </c>
      <c r="D298" s="71" t="s">
        <v>501</v>
      </c>
      <c r="E298" s="71" t="s">
        <v>110</v>
      </c>
      <c r="F298" s="72">
        <v>14534199.75</v>
      </c>
      <c r="G298" s="72">
        <v>5755359.6100000003</v>
      </c>
      <c r="H298" s="73">
        <v>0.39598737522511346</v>
      </c>
    </row>
    <row r="299" spans="1:8" ht="25.5" x14ac:dyDescent="0.2">
      <c r="A299" s="82">
        <v>292</v>
      </c>
      <c r="B299" s="70" t="s">
        <v>247</v>
      </c>
      <c r="C299" s="71" t="s">
        <v>129</v>
      </c>
      <c r="D299" s="71" t="s">
        <v>501</v>
      </c>
      <c r="E299" s="71" t="s">
        <v>177</v>
      </c>
      <c r="F299" s="72">
        <v>14534199.75</v>
      </c>
      <c r="G299" s="72">
        <v>5755359.6100000003</v>
      </c>
      <c r="H299" s="73">
        <v>0.39598737522511346</v>
      </c>
    </row>
    <row r="300" spans="1:8" ht="38.25" x14ac:dyDescent="0.2">
      <c r="A300" s="82">
        <v>293</v>
      </c>
      <c r="B300" s="70" t="s">
        <v>324</v>
      </c>
      <c r="C300" s="71" t="s">
        <v>129</v>
      </c>
      <c r="D300" s="71" t="s">
        <v>502</v>
      </c>
      <c r="E300" s="71" t="s">
        <v>110</v>
      </c>
      <c r="F300" s="72">
        <v>49523951.990000002</v>
      </c>
      <c r="G300" s="72">
        <v>15381909.99</v>
      </c>
      <c r="H300" s="73">
        <v>0.3105953659172021</v>
      </c>
    </row>
    <row r="301" spans="1:8" x14ac:dyDescent="0.2">
      <c r="A301" s="82">
        <v>294</v>
      </c>
      <c r="B301" s="70" t="s">
        <v>270</v>
      </c>
      <c r="C301" s="71" t="s">
        <v>129</v>
      </c>
      <c r="D301" s="71" t="s">
        <v>502</v>
      </c>
      <c r="E301" s="71" t="s">
        <v>178</v>
      </c>
      <c r="F301" s="72">
        <v>69005.399999999994</v>
      </c>
      <c r="G301" s="72">
        <v>25343.4</v>
      </c>
      <c r="H301" s="73">
        <v>0.36726690954620944</v>
      </c>
    </row>
    <row r="302" spans="1:8" ht="25.5" x14ac:dyDescent="0.2">
      <c r="A302" s="82">
        <v>295</v>
      </c>
      <c r="B302" s="70" t="s">
        <v>247</v>
      </c>
      <c r="C302" s="71" t="s">
        <v>129</v>
      </c>
      <c r="D302" s="71" t="s">
        <v>502</v>
      </c>
      <c r="E302" s="71" t="s">
        <v>177</v>
      </c>
      <c r="F302" s="72">
        <v>42101845.689999998</v>
      </c>
      <c r="G302" s="72">
        <v>12938041.27</v>
      </c>
      <c r="H302" s="73">
        <v>0.30730342240252506</v>
      </c>
    </row>
    <row r="303" spans="1:8" x14ac:dyDescent="0.2">
      <c r="A303" s="82">
        <v>296</v>
      </c>
      <c r="B303" s="70" t="s">
        <v>250</v>
      </c>
      <c r="C303" s="71" t="s">
        <v>129</v>
      </c>
      <c r="D303" s="71" t="s">
        <v>502</v>
      </c>
      <c r="E303" s="71" t="s">
        <v>179</v>
      </c>
      <c r="F303" s="72">
        <v>7353100.9000000004</v>
      </c>
      <c r="G303" s="72">
        <v>2418525.3199999998</v>
      </c>
      <c r="H303" s="73">
        <v>0.3289122987554815</v>
      </c>
    </row>
    <row r="304" spans="1:8" ht="25.5" x14ac:dyDescent="0.2">
      <c r="A304" s="82">
        <v>297</v>
      </c>
      <c r="B304" s="70" t="s">
        <v>735</v>
      </c>
      <c r="C304" s="71" t="s">
        <v>129</v>
      </c>
      <c r="D304" s="71" t="s">
        <v>502</v>
      </c>
      <c r="E304" s="71" t="s">
        <v>736</v>
      </c>
      <c r="F304" s="72">
        <v>7253603.2599999998</v>
      </c>
      <c r="G304" s="72">
        <v>2324731.7999999998</v>
      </c>
      <c r="H304" s="73">
        <v>0.32049337641882553</v>
      </c>
    </row>
    <row r="305" spans="1:8" x14ac:dyDescent="0.2">
      <c r="A305" s="82">
        <v>298</v>
      </c>
      <c r="B305" s="70" t="s">
        <v>768</v>
      </c>
      <c r="C305" s="71" t="s">
        <v>129</v>
      </c>
      <c r="D305" s="71" t="s">
        <v>502</v>
      </c>
      <c r="E305" s="71" t="s">
        <v>745</v>
      </c>
      <c r="F305" s="72">
        <v>8600</v>
      </c>
      <c r="G305" s="72">
        <v>3000</v>
      </c>
      <c r="H305" s="73">
        <v>0.34883720930232559</v>
      </c>
    </row>
    <row r="306" spans="1:8" x14ac:dyDescent="0.2">
      <c r="A306" s="82">
        <v>299</v>
      </c>
      <c r="B306" s="70" t="s">
        <v>746</v>
      </c>
      <c r="C306" s="71" t="s">
        <v>129</v>
      </c>
      <c r="D306" s="71" t="s">
        <v>502</v>
      </c>
      <c r="E306" s="71" t="s">
        <v>747</v>
      </c>
      <c r="F306" s="72">
        <v>90897.64</v>
      </c>
      <c r="G306" s="72">
        <v>90793.52</v>
      </c>
      <c r="H306" s="73">
        <v>0.99885453571731897</v>
      </c>
    </row>
    <row r="307" spans="1:8" ht="38.25" x14ac:dyDescent="0.2">
      <c r="A307" s="82">
        <v>300</v>
      </c>
      <c r="B307" s="70" t="s">
        <v>326</v>
      </c>
      <c r="C307" s="71" t="s">
        <v>129</v>
      </c>
      <c r="D307" s="71" t="s">
        <v>503</v>
      </c>
      <c r="E307" s="71" t="s">
        <v>110</v>
      </c>
      <c r="F307" s="72">
        <v>26619823.539999999</v>
      </c>
      <c r="G307" s="72">
        <v>11626124.800000001</v>
      </c>
      <c r="H307" s="73">
        <v>0.43674687709819432</v>
      </c>
    </row>
    <row r="308" spans="1:8" ht="25.5" x14ac:dyDescent="0.2">
      <c r="A308" s="82">
        <v>301</v>
      </c>
      <c r="B308" s="70" t="s">
        <v>247</v>
      </c>
      <c r="C308" s="71" t="s">
        <v>129</v>
      </c>
      <c r="D308" s="71" t="s">
        <v>503</v>
      </c>
      <c r="E308" s="71" t="s">
        <v>177</v>
      </c>
      <c r="F308" s="72">
        <v>26619823.539999999</v>
      </c>
      <c r="G308" s="72">
        <v>11626124.800000001</v>
      </c>
      <c r="H308" s="73">
        <v>0.43674687709819432</v>
      </c>
    </row>
    <row r="309" spans="1:8" ht="51" x14ac:dyDescent="0.2">
      <c r="A309" s="82">
        <v>302</v>
      </c>
      <c r="B309" s="70" t="s">
        <v>327</v>
      </c>
      <c r="C309" s="71" t="s">
        <v>129</v>
      </c>
      <c r="D309" s="71" t="s">
        <v>504</v>
      </c>
      <c r="E309" s="71" t="s">
        <v>110</v>
      </c>
      <c r="F309" s="72">
        <v>11792847.32</v>
      </c>
      <c r="G309" s="72">
        <v>5417151.7199999997</v>
      </c>
      <c r="H309" s="73">
        <v>0.45935909903733069</v>
      </c>
    </row>
    <row r="310" spans="1:8" ht="25.5" x14ac:dyDescent="0.2">
      <c r="A310" s="82">
        <v>303</v>
      </c>
      <c r="B310" s="70" t="s">
        <v>247</v>
      </c>
      <c r="C310" s="71" t="s">
        <v>129</v>
      </c>
      <c r="D310" s="71" t="s">
        <v>504</v>
      </c>
      <c r="E310" s="71" t="s">
        <v>177</v>
      </c>
      <c r="F310" s="72">
        <v>11792847.32</v>
      </c>
      <c r="G310" s="72">
        <v>5417151.7199999997</v>
      </c>
      <c r="H310" s="73">
        <v>0.45935909903733069</v>
      </c>
    </row>
    <row r="311" spans="1:8" ht="25.5" x14ac:dyDescent="0.2">
      <c r="A311" s="82">
        <v>304</v>
      </c>
      <c r="B311" s="70" t="s">
        <v>748</v>
      </c>
      <c r="C311" s="71" t="s">
        <v>129</v>
      </c>
      <c r="D311" s="71" t="s">
        <v>504</v>
      </c>
      <c r="E311" s="71" t="s">
        <v>749</v>
      </c>
      <c r="F311" s="72">
        <v>11705085.220000001</v>
      </c>
      <c r="G311" s="72">
        <v>5329389.62</v>
      </c>
      <c r="H311" s="73">
        <v>0.45530549499066353</v>
      </c>
    </row>
    <row r="312" spans="1:8" ht="25.5" x14ac:dyDescent="0.2">
      <c r="A312" s="82">
        <v>305</v>
      </c>
      <c r="B312" s="70" t="s">
        <v>750</v>
      </c>
      <c r="C312" s="71" t="s">
        <v>129</v>
      </c>
      <c r="D312" s="71" t="s">
        <v>504</v>
      </c>
      <c r="E312" s="71" t="s">
        <v>751</v>
      </c>
      <c r="F312" s="72">
        <v>87762.1</v>
      </c>
      <c r="G312" s="72">
        <v>87762.1</v>
      </c>
      <c r="H312" s="73">
        <v>1</v>
      </c>
    </row>
    <row r="313" spans="1:8" ht="76.5" x14ac:dyDescent="0.2">
      <c r="A313" s="82">
        <v>306</v>
      </c>
      <c r="B313" s="70" t="s">
        <v>328</v>
      </c>
      <c r="C313" s="71" t="s">
        <v>129</v>
      </c>
      <c r="D313" s="71" t="s">
        <v>505</v>
      </c>
      <c r="E313" s="71" t="s">
        <v>110</v>
      </c>
      <c r="F313" s="72">
        <v>301679</v>
      </c>
      <c r="G313" s="72">
        <v>75236</v>
      </c>
      <c r="H313" s="73">
        <v>0.24939090887996845</v>
      </c>
    </row>
    <row r="314" spans="1:8" ht="25.5" x14ac:dyDescent="0.2">
      <c r="A314" s="82">
        <v>307</v>
      </c>
      <c r="B314" s="70" t="s">
        <v>247</v>
      </c>
      <c r="C314" s="71" t="s">
        <v>129</v>
      </c>
      <c r="D314" s="71" t="s">
        <v>505</v>
      </c>
      <c r="E314" s="71" t="s">
        <v>177</v>
      </c>
      <c r="F314" s="72">
        <v>301679</v>
      </c>
      <c r="G314" s="72">
        <v>75236</v>
      </c>
      <c r="H314" s="73">
        <v>0.24939090887996845</v>
      </c>
    </row>
    <row r="315" spans="1:8" ht="76.5" x14ac:dyDescent="0.2">
      <c r="A315" s="82">
        <v>308</v>
      </c>
      <c r="B315" s="70" t="s">
        <v>506</v>
      </c>
      <c r="C315" s="71" t="s">
        <v>129</v>
      </c>
      <c r="D315" s="71" t="s">
        <v>507</v>
      </c>
      <c r="E315" s="71" t="s">
        <v>110</v>
      </c>
      <c r="F315" s="72">
        <v>122172000</v>
      </c>
      <c r="G315" s="72">
        <v>61531903.170000002</v>
      </c>
      <c r="H315" s="73">
        <v>0.5036497983989785</v>
      </c>
    </row>
    <row r="316" spans="1:8" x14ac:dyDescent="0.2">
      <c r="A316" s="82">
        <v>309</v>
      </c>
      <c r="B316" s="70" t="s">
        <v>270</v>
      </c>
      <c r="C316" s="71" t="s">
        <v>129</v>
      </c>
      <c r="D316" s="71" t="s">
        <v>507</v>
      </c>
      <c r="E316" s="71" t="s">
        <v>178</v>
      </c>
      <c r="F316" s="72">
        <v>122172000</v>
      </c>
      <c r="G316" s="72">
        <v>61531903.170000002</v>
      </c>
      <c r="H316" s="73">
        <v>0.5036497983989785</v>
      </c>
    </row>
    <row r="317" spans="1:8" ht="76.5" x14ac:dyDescent="0.2">
      <c r="A317" s="82">
        <v>310</v>
      </c>
      <c r="B317" s="70" t="s">
        <v>508</v>
      </c>
      <c r="C317" s="71" t="s">
        <v>129</v>
      </c>
      <c r="D317" s="71" t="s">
        <v>509</v>
      </c>
      <c r="E317" s="71" t="s">
        <v>110</v>
      </c>
      <c r="F317" s="72">
        <v>1848000</v>
      </c>
      <c r="G317" s="72">
        <v>530007.4</v>
      </c>
      <c r="H317" s="73">
        <v>0.2868005411255411</v>
      </c>
    </row>
    <row r="318" spans="1:8" ht="25.5" x14ac:dyDescent="0.2">
      <c r="A318" s="82">
        <v>311</v>
      </c>
      <c r="B318" s="70" t="s">
        <v>247</v>
      </c>
      <c r="C318" s="71" t="s">
        <v>129</v>
      </c>
      <c r="D318" s="71" t="s">
        <v>509</v>
      </c>
      <c r="E318" s="71" t="s">
        <v>177</v>
      </c>
      <c r="F318" s="72">
        <v>1848000</v>
      </c>
      <c r="G318" s="72">
        <v>530007.4</v>
      </c>
      <c r="H318" s="73">
        <v>0.2868005411255411</v>
      </c>
    </row>
    <row r="319" spans="1:8" x14ac:dyDescent="0.2">
      <c r="A319" s="82">
        <v>312</v>
      </c>
      <c r="B319" s="70" t="s">
        <v>164</v>
      </c>
      <c r="C319" s="71" t="s">
        <v>130</v>
      </c>
      <c r="D319" s="71" t="s">
        <v>394</v>
      </c>
      <c r="E319" s="71" t="s">
        <v>110</v>
      </c>
      <c r="F319" s="72">
        <v>320142157.75</v>
      </c>
      <c r="G319" s="72">
        <v>149050794.78999999</v>
      </c>
      <c r="H319" s="73">
        <v>0.46557690445253458</v>
      </c>
    </row>
    <row r="320" spans="1:8" ht="38.25" x14ac:dyDescent="0.2">
      <c r="A320" s="82">
        <v>313</v>
      </c>
      <c r="B320" s="70" t="s">
        <v>254</v>
      </c>
      <c r="C320" s="71" t="s">
        <v>130</v>
      </c>
      <c r="D320" s="71" t="s">
        <v>470</v>
      </c>
      <c r="E320" s="71" t="s">
        <v>110</v>
      </c>
      <c r="F320" s="72">
        <v>30000</v>
      </c>
      <c r="G320" s="72">
        <v>0</v>
      </c>
      <c r="H320" s="73">
        <v>0</v>
      </c>
    </row>
    <row r="321" spans="1:8" ht="25.5" x14ac:dyDescent="0.2">
      <c r="A321" s="82">
        <v>314</v>
      </c>
      <c r="B321" s="70" t="s">
        <v>317</v>
      </c>
      <c r="C321" s="71" t="s">
        <v>130</v>
      </c>
      <c r="D321" s="71" t="s">
        <v>584</v>
      </c>
      <c r="E321" s="71" t="s">
        <v>110</v>
      </c>
      <c r="F321" s="72">
        <v>30000</v>
      </c>
      <c r="G321" s="72">
        <v>0</v>
      </c>
      <c r="H321" s="73">
        <v>0</v>
      </c>
    </row>
    <row r="322" spans="1:8" ht="25.5" x14ac:dyDescent="0.2">
      <c r="A322" s="82">
        <v>315</v>
      </c>
      <c r="B322" s="70" t="s">
        <v>691</v>
      </c>
      <c r="C322" s="71" t="s">
        <v>130</v>
      </c>
      <c r="D322" s="71" t="s">
        <v>692</v>
      </c>
      <c r="E322" s="71" t="s">
        <v>110</v>
      </c>
      <c r="F322" s="72">
        <v>30000</v>
      </c>
      <c r="G322" s="72">
        <v>0</v>
      </c>
      <c r="H322" s="73">
        <v>0</v>
      </c>
    </row>
    <row r="323" spans="1:8" ht="25.5" x14ac:dyDescent="0.2">
      <c r="A323" s="82">
        <v>316</v>
      </c>
      <c r="B323" s="70" t="s">
        <v>247</v>
      </c>
      <c r="C323" s="71" t="s">
        <v>130</v>
      </c>
      <c r="D323" s="71" t="s">
        <v>692</v>
      </c>
      <c r="E323" s="71" t="s">
        <v>177</v>
      </c>
      <c r="F323" s="72">
        <v>30000</v>
      </c>
      <c r="G323" s="72">
        <v>0</v>
      </c>
      <c r="H323" s="73">
        <v>0</v>
      </c>
    </row>
    <row r="324" spans="1:8" ht="38.25" x14ac:dyDescent="0.2">
      <c r="A324" s="82">
        <v>317</v>
      </c>
      <c r="B324" s="70" t="s">
        <v>320</v>
      </c>
      <c r="C324" s="71" t="s">
        <v>130</v>
      </c>
      <c r="D324" s="71" t="s">
        <v>499</v>
      </c>
      <c r="E324" s="71" t="s">
        <v>110</v>
      </c>
      <c r="F324" s="72">
        <v>320112157.75</v>
      </c>
      <c r="G324" s="72">
        <v>149050794.78999999</v>
      </c>
      <c r="H324" s="73">
        <v>0.46562053699442785</v>
      </c>
    </row>
    <row r="325" spans="1:8" ht="25.5" x14ac:dyDescent="0.2">
      <c r="A325" s="82">
        <v>318</v>
      </c>
      <c r="B325" s="70" t="s">
        <v>329</v>
      </c>
      <c r="C325" s="71" t="s">
        <v>130</v>
      </c>
      <c r="D325" s="71" t="s">
        <v>587</v>
      </c>
      <c r="E325" s="71" t="s">
        <v>110</v>
      </c>
      <c r="F325" s="72">
        <v>320112157.75</v>
      </c>
      <c r="G325" s="72">
        <v>149050794.78999999</v>
      </c>
      <c r="H325" s="73">
        <v>0.46562053699442785</v>
      </c>
    </row>
    <row r="326" spans="1:8" ht="63.75" x14ac:dyDescent="0.2">
      <c r="A326" s="82">
        <v>319</v>
      </c>
      <c r="B326" s="70" t="s">
        <v>330</v>
      </c>
      <c r="C326" s="71" t="s">
        <v>130</v>
      </c>
      <c r="D326" s="71" t="s">
        <v>510</v>
      </c>
      <c r="E326" s="71" t="s">
        <v>110</v>
      </c>
      <c r="F326" s="72">
        <v>49569839.950000003</v>
      </c>
      <c r="G326" s="72">
        <v>24965070.760000002</v>
      </c>
      <c r="H326" s="73">
        <v>0.50363428215991246</v>
      </c>
    </row>
    <row r="327" spans="1:8" x14ac:dyDescent="0.2">
      <c r="A327" s="82">
        <v>320</v>
      </c>
      <c r="B327" s="70" t="s">
        <v>270</v>
      </c>
      <c r="C327" s="71" t="s">
        <v>130</v>
      </c>
      <c r="D327" s="71" t="s">
        <v>510</v>
      </c>
      <c r="E327" s="71" t="s">
        <v>178</v>
      </c>
      <c r="F327" s="72">
        <v>49569839.950000003</v>
      </c>
      <c r="G327" s="72">
        <v>24965070.760000002</v>
      </c>
      <c r="H327" s="73">
        <v>0.50363428215991246</v>
      </c>
    </row>
    <row r="328" spans="1:8" ht="89.25" x14ac:dyDescent="0.2">
      <c r="A328" s="82">
        <v>321</v>
      </c>
      <c r="B328" s="70" t="s">
        <v>331</v>
      </c>
      <c r="C328" s="71" t="s">
        <v>130</v>
      </c>
      <c r="D328" s="71" t="s">
        <v>511</v>
      </c>
      <c r="E328" s="71" t="s">
        <v>110</v>
      </c>
      <c r="F328" s="72">
        <v>8304803.6900000004</v>
      </c>
      <c r="G328" s="72">
        <v>4715319.7699999996</v>
      </c>
      <c r="H328" s="73">
        <v>0.56778220726370954</v>
      </c>
    </row>
    <row r="329" spans="1:8" ht="25.5" x14ac:dyDescent="0.2">
      <c r="A329" s="82">
        <v>322</v>
      </c>
      <c r="B329" s="70" t="s">
        <v>247</v>
      </c>
      <c r="C329" s="71" t="s">
        <v>130</v>
      </c>
      <c r="D329" s="71" t="s">
        <v>511</v>
      </c>
      <c r="E329" s="71" t="s">
        <v>177</v>
      </c>
      <c r="F329" s="72">
        <v>8304803.6900000004</v>
      </c>
      <c r="G329" s="72">
        <v>4715319.7699999996</v>
      </c>
      <c r="H329" s="73">
        <v>0.56778220726370954</v>
      </c>
    </row>
    <row r="330" spans="1:8" ht="38.25" x14ac:dyDescent="0.2">
      <c r="A330" s="82">
        <v>323</v>
      </c>
      <c r="B330" s="70" t="s">
        <v>332</v>
      </c>
      <c r="C330" s="71" t="s">
        <v>130</v>
      </c>
      <c r="D330" s="71" t="s">
        <v>512</v>
      </c>
      <c r="E330" s="71" t="s">
        <v>110</v>
      </c>
      <c r="F330" s="72">
        <v>37092999.729999997</v>
      </c>
      <c r="G330" s="72">
        <v>15580578.279999999</v>
      </c>
      <c r="H330" s="73">
        <v>0.42004093476966148</v>
      </c>
    </row>
    <row r="331" spans="1:8" x14ac:dyDescent="0.2">
      <c r="A331" s="82">
        <v>324</v>
      </c>
      <c r="B331" s="70" t="s">
        <v>270</v>
      </c>
      <c r="C331" s="71" t="s">
        <v>130</v>
      </c>
      <c r="D331" s="71" t="s">
        <v>512</v>
      </c>
      <c r="E331" s="71" t="s">
        <v>178</v>
      </c>
      <c r="F331" s="72">
        <v>34261.300000000003</v>
      </c>
      <c r="G331" s="72">
        <v>0</v>
      </c>
      <c r="H331" s="73">
        <v>0</v>
      </c>
    </row>
    <row r="332" spans="1:8" ht="25.5" x14ac:dyDescent="0.2">
      <c r="A332" s="82">
        <v>325</v>
      </c>
      <c r="B332" s="70" t="s">
        <v>247</v>
      </c>
      <c r="C332" s="71" t="s">
        <v>130</v>
      </c>
      <c r="D332" s="71" t="s">
        <v>512</v>
      </c>
      <c r="E332" s="71" t="s">
        <v>177</v>
      </c>
      <c r="F332" s="72">
        <v>33449107.43</v>
      </c>
      <c r="G332" s="72">
        <v>14283829.939999999</v>
      </c>
      <c r="H332" s="73">
        <v>0.4270317218446627</v>
      </c>
    </row>
    <row r="333" spans="1:8" x14ac:dyDescent="0.2">
      <c r="A333" s="82">
        <v>326</v>
      </c>
      <c r="B333" s="70" t="s">
        <v>250</v>
      </c>
      <c r="C333" s="71" t="s">
        <v>130</v>
      </c>
      <c r="D333" s="71" t="s">
        <v>512</v>
      </c>
      <c r="E333" s="71" t="s">
        <v>179</v>
      </c>
      <c r="F333" s="72">
        <v>3609631</v>
      </c>
      <c r="G333" s="72">
        <v>1296748.3400000001</v>
      </c>
      <c r="H333" s="73">
        <v>0.35924678727548603</v>
      </c>
    </row>
    <row r="334" spans="1:8" ht="25.5" x14ac:dyDescent="0.2">
      <c r="A334" s="82">
        <v>327</v>
      </c>
      <c r="B334" s="70" t="s">
        <v>735</v>
      </c>
      <c r="C334" s="71" t="s">
        <v>130</v>
      </c>
      <c r="D334" s="71" t="s">
        <v>512</v>
      </c>
      <c r="E334" s="71" t="s">
        <v>736</v>
      </c>
      <c r="F334" s="72">
        <v>3585512.73</v>
      </c>
      <c r="G334" s="72">
        <v>1293385.98</v>
      </c>
      <c r="H334" s="73">
        <v>0.360725530041557</v>
      </c>
    </row>
    <row r="335" spans="1:8" x14ac:dyDescent="0.2">
      <c r="A335" s="82">
        <v>328</v>
      </c>
      <c r="B335" s="70" t="s">
        <v>768</v>
      </c>
      <c r="C335" s="71" t="s">
        <v>130</v>
      </c>
      <c r="D335" s="71" t="s">
        <v>512</v>
      </c>
      <c r="E335" s="71" t="s">
        <v>745</v>
      </c>
      <c r="F335" s="72">
        <v>23619</v>
      </c>
      <c r="G335" s="72">
        <v>2877.65</v>
      </c>
      <c r="H335" s="73">
        <v>0.12183623354079343</v>
      </c>
    </row>
    <row r="336" spans="1:8" x14ac:dyDescent="0.2">
      <c r="A336" s="82">
        <v>329</v>
      </c>
      <c r="B336" s="70" t="s">
        <v>746</v>
      </c>
      <c r="C336" s="71" t="s">
        <v>130</v>
      </c>
      <c r="D336" s="71" t="s">
        <v>512</v>
      </c>
      <c r="E336" s="71" t="s">
        <v>747</v>
      </c>
      <c r="F336" s="72">
        <v>499.27</v>
      </c>
      <c r="G336" s="72">
        <v>484.71</v>
      </c>
      <c r="H336" s="73">
        <v>0.97083742263705008</v>
      </c>
    </row>
    <row r="337" spans="1:8" ht="25.5" x14ac:dyDescent="0.2">
      <c r="A337" s="82">
        <v>330</v>
      </c>
      <c r="B337" s="70" t="s">
        <v>333</v>
      </c>
      <c r="C337" s="71" t="s">
        <v>130</v>
      </c>
      <c r="D337" s="71" t="s">
        <v>513</v>
      </c>
      <c r="E337" s="71" t="s">
        <v>110</v>
      </c>
      <c r="F337" s="72">
        <v>1691100</v>
      </c>
      <c r="G337" s="72">
        <v>806416.24</v>
      </c>
      <c r="H337" s="73">
        <v>0.4768589911891668</v>
      </c>
    </row>
    <row r="338" spans="1:8" ht="25.5" x14ac:dyDescent="0.2">
      <c r="A338" s="82">
        <v>331</v>
      </c>
      <c r="B338" s="70" t="s">
        <v>247</v>
      </c>
      <c r="C338" s="71" t="s">
        <v>130</v>
      </c>
      <c r="D338" s="71" t="s">
        <v>513</v>
      </c>
      <c r="E338" s="71" t="s">
        <v>177</v>
      </c>
      <c r="F338" s="72">
        <v>1691100</v>
      </c>
      <c r="G338" s="72">
        <v>806416.24</v>
      </c>
      <c r="H338" s="73">
        <v>0.4768589911891668</v>
      </c>
    </row>
    <row r="339" spans="1:8" ht="51" x14ac:dyDescent="0.2">
      <c r="A339" s="82">
        <v>332</v>
      </c>
      <c r="B339" s="70" t="s">
        <v>334</v>
      </c>
      <c r="C339" s="71" t="s">
        <v>130</v>
      </c>
      <c r="D339" s="71" t="s">
        <v>514</v>
      </c>
      <c r="E339" s="71" t="s">
        <v>110</v>
      </c>
      <c r="F339" s="72">
        <v>5938120.3799999999</v>
      </c>
      <c r="G339" s="72">
        <v>2048269.46</v>
      </c>
      <c r="H339" s="73">
        <v>0.34493565790594499</v>
      </c>
    </row>
    <row r="340" spans="1:8" ht="25.5" x14ac:dyDescent="0.2">
      <c r="A340" s="82">
        <v>333</v>
      </c>
      <c r="B340" s="70" t="s">
        <v>247</v>
      </c>
      <c r="C340" s="71" t="s">
        <v>130</v>
      </c>
      <c r="D340" s="71" t="s">
        <v>514</v>
      </c>
      <c r="E340" s="71" t="s">
        <v>177</v>
      </c>
      <c r="F340" s="72">
        <v>5938120.3799999999</v>
      </c>
      <c r="G340" s="72">
        <v>2048269.46</v>
      </c>
      <c r="H340" s="73">
        <v>0.34493565790594499</v>
      </c>
    </row>
    <row r="341" spans="1:8" ht="51" x14ac:dyDescent="0.2">
      <c r="A341" s="82">
        <v>334</v>
      </c>
      <c r="B341" s="70" t="s">
        <v>335</v>
      </c>
      <c r="C341" s="71" t="s">
        <v>130</v>
      </c>
      <c r="D341" s="71" t="s">
        <v>515</v>
      </c>
      <c r="E341" s="71" t="s">
        <v>110</v>
      </c>
      <c r="F341" s="72">
        <v>29026422.059999999</v>
      </c>
      <c r="G341" s="72">
        <v>5038864.17</v>
      </c>
      <c r="H341" s="73">
        <v>0.1735957728301564</v>
      </c>
    </row>
    <row r="342" spans="1:8" ht="25.5" x14ac:dyDescent="0.2">
      <c r="A342" s="82">
        <v>335</v>
      </c>
      <c r="B342" s="70" t="s">
        <v>247</v>
      </c>
      <c r="C342" s="71" t="s">
        <v>130</v>
      </c>
      <c r="D342" s="71" t="s">
        <v>515</v>
      </c>
      <c r="E342" s="71" t="s">
        <v>177</v>
      </c>
      <c r="F342" s="72">
        <v>29026422.059999999</v>
      </c>
      <c r="G342" s="72">
        <v>5038864.17</v>
      </c>
      <c r="H342" s="73">
        <v>0.1735957728301564</v>
      </c>
    </row>
    <row r="343" spans="1:8" ht="25.5" x14ac:dyDescent="0.2">
      <c r="A343" s="82">
        <v>336</v>
      </c>
      <c r="B343" s="70" t="s">
        <v>748</v>
      </c>
      <c r="C343" s="71" t="s">
        <v>130</v>
      </c>
      <c r="D343" s="71" t="s">
        <v>515</v>
      </c>
      <c r="E343" s="71" t="s">
        <v>749</v>
      </c>
      <c r="F343" s="72">
        <v>28592446.77</v>
      </c>
      <c r="G343" s="72">
        <v>4837188.88</v>
      </c>
      <c r="H343" s="73">
        <v>0.16917715783160309</v>
      </c>
    </row>
    <row r="344" spans="1:8" ht="25.5" x14ac:dyDescent="0.2">
      <c r="A344" s="82">
        <v>337</v>
      </c>
      <c r="B344" s="70" t="s">
        <v>750</v>
      </c>
      <c r="C344" s="71" t="s">
        <v>130</v>
      </c>
      <c r="D344" s="71" t="s">
        <v>515</v>
      </c>
      <c r="E344" s="71" t="s">
        <v>751</v>
      </c>
      <c r="F344" s="72">
        <v>433975.29</v>
      </c>
      <c r="G344" s="72">
        <v>201675.29</v>
      </c>
      <c r="H344" s="73">
        <v>0.46471606712907548</v>
      </c>
    </row>
    <row r="345" spans="1:8" ht="102" x14ac:dyDescent="0.2">
      <c r="A345" s="82">
        <v>338</v>
      </c>
      <c r="B345" s="70" t="s">
        <v>336</v>
      </c>
      <c r="C345" s="71" t="s">
        <v>130</v>
      </c>
      <c r="D345" s="71" t="s">
        <v>516</v>
      </c>
      <c r="E345" s="71" t="s">
        <v>110</v>
      </c>
      <c r="F345" s="72">
        <v>212721</v>
      </c>
      <c r="G345" s="72">
        <v>90200</v>
      </c>
      <c r="H345" s="73">
        <v>0.42402959745394203</v>
      </c>
    </row>
    <row r="346" spans="1:8" ht="25.5" x14ac:dyDescent="0.2">
      <c r="A346" s="82">
        <v>339</v>
      </c>
      <c r="B346" s="70" t="s">
        <v>247</v>
      </c>
      <c r="C346" s="71" t="s">
        <v>130</v>
      </c>
      <c r="D346" s="71" t="s">
        <v>516</v>
      </c>
      <c r="E346" s="71" t="s">
        <v>177</v>
      </c>
      <c r="F346" s="72">
        <v>212721</v>
      </c>
      <c r="G346" s="72">
        <v>90200</v>
      </c>
      <c r="H346" s="73">
        <v>0.42402959745394203</v>
      </c>
    </row>
    <row r="347" spans="1:8" ht="114.75" x14ac:dyDescent="0.2">
      <c r="A347" s="82">
        <v>340</v>
      </c>
      <c r="B347" s="70" t="s">
        <v>517</v>
      </c>
      <c r="C347" s="71" t="s">
        <v>130</v>
      </c>
      <c r="D347" s="71" t="s">
        <v>518</v>
      </c>
      <c r="E347" s="71" t="s">
        <v>110</v>
      </c>
      <c r="F347" s="72">
        <v>150580000</v>
      </c>
      <c r="G347" s="72">
        <v>85985072.260000005</v>
      </c>
      <c r="H347" s="73">
        <v>0.57102584845264981</v>
      </c>
    </row>
    <row r="348" spans="1:8" x14ac:dyDescent="0.2">
      <c r="A348" s="82">
        <v>341</v>
      </c>
      <c r="B348" s="70" t="s">
        <v>270</v>
      </c>
      <c r="C348" s="71" t="s">
        <v>130</v>
      </c>
      <c r="D348" s="71" t="s">
        <v>518</v>
      </c>
      <c r="E348" s="71" t="s">
        <v>178</v>
      </c>
      <c r="F348" s="72">
        <v>150580000</v>
      </c>
      <c r="G348" s="72">
        <v>85985072.260000005</v>
      </c>
      <c r="H348" s="73">
        <v>0.57102584845264981</v>
      </c>
    </row>
    <row r="349" spans="1:8" ht="114.75" x14ac:dyDescent="0.2">
      <c r="A349" s="82">
        <v>342</v>
      </c>
      <c r="B349" s="70" t="s">
        <v>519</v>
      </c>
      <c r="C349" s="71" t="s">
        <v>130</v>
      </c>
      <c r="D349" s="71" t="s">
        <v>520</v>
      </c>
      <c r="E349" s="71" t="s">
        <v>110</v>
      </c>
      <c r="F349" s="72">
        <v>5089000</v>
      </c>
      <c r="G349" s="72">
        <v>1823867.99</v>
      </c>
      <c r="H349" s="73">
        <v>0.35839418156808805</v>
      </c>
    </row>
    <row r="350" spans="1:8" ht="25.5" x14ac:dyDescent="0.2">
      <c r="A350" s="82">
        <v>343</v>
      </c>
      <c r="B350" s="70" t="s">
        <v>247</v>
      </c>
      <c r="C350" s="71" t="s">
        <v>130</v>
      </c>
      <c r="D350" s="71" t="s">
        <v>520</v>
      </c>
      <c r="E350" s="71" t="s">
        <v>177</v>
      </c>
      <c r="F350" s="72">
        <v>5089000</v>
      </c>
      <c r="G350" s="72">
        <v>1823867.99</v>
      </c>
      <c r="H350" s="73">
        <v>0.35839418156808805</v>
      </c>
    </row>
    <row r="351" spans="1:8" ht="25.5" x14ac:dyDescent="0.2">
      <c r="A351" s="82">
        <v>344</v>
      </c>
      <c r="B351" s="70" t="s">
        <v>697</v>
      </c>
      <c r="C351" s="71" t="s">
        <v>130</v>
      </c>
      <c r="D351" s="71" t="s">
        <v>521</v>
      </c>
      <c r="E351" s="71" t="s">
        <v>110</v>
      </c>
      <c r="F351" s="72">
        <v>19601000</v>
      </c>
      <c r="G351" s="72">
        <v>7835435.8600000003</v>
      </c>
      <c r="H351" s="73">
        <v>0.39974674047242487</v>
      </c>
    </row>
    <row r="352" spans="1:8" ht="25.5" x14ac:dyDescent="0.2">
      <c r="A352" s="82">
        <v>345</v>
      </c>
      <c r="B352" s="70" t="s">
        <v>247</v>
      </c>
      <c r="C352" s="71" t="s">
        <v>130</v>
      </c>
      <c r="D352" s="71" t="s">
        <v>521</v>
      </c>
      <c r="E352" s="71" t="s">
        <v>177</v>
      </c>
      <c r="F352" s="72">
        <v>19601000</v>
      </c>
      <c r="G352" s="72">
        <v>7835435.8600000003</v>
      </c>
      <c r="H352" s="73">
        <v>0.39974674047242487</v>
      </c>
    </row>
    <row r="353" spans="1:8" ht="25.5" x14ac:dyDescent="0.2">
      <c r="A353" s="82">
        <v>346</v>
      </c>
      <c r="B353" s="70" t="s">
        <v>522</v>
      </c>
      <c r="C353" s="71" t="s">
        <v>130</v>
      </c>
      <c r="D353" s="71" t="s">
        <v>523</v>
      </c>
      <c r="E353" s="71" t="s">
        <v>110</v>
      </c>
      <c r="F353" s="72">
        <v>9244250</v>
      </c>
      <c r="G353" s="72">
        <v>161700</v>
      </c>
      <c r="H353" s="73">
        <v>1.7491954458176705E-2</v>
      </c>
    </row>
    <row r="354" spans="1:8" ht="25.5" x14ac:dyDescent="0.2">
      <c r="A354" s="82">
        <v>347</v>
      </c>
      <c r="B354" s="70" t="s">
        <v>247</v>
      </c>
      <c r="C354" s="71" t="s">
        <v>130</v>
      </c>
      <c r="D354" s="71" t="s">
        <v>523</v>
      </c>
      <c r="E354" s="71" t="s">
        <v>177</v>
      </c>
      <c r="F354" s="72">
        <v>9244250</v>
      </c>
      <c r="G354" s="72">
        <v>161700</v>
      </c>
      <c r="H354" s="73">
        <v>1.7491954458176705E-2</v>
      </c>
    </row>
    <row r="355" spans="1:8" ht="25.5" x14ac:dyDescent="0.2">
      <c r="A355" s="82">
        <v>348</v>
      </c>
      <c r="B355" s="70" t="s">
        <v>748</v>
      </c>
      <c r="C355" s="71" t="s">
        <v>130</v>
      </c>
      <c r="D355" s="71" t="s">
        <v>523</v>
      </c>
      <c r="E355" s="71" t="s">
        <v>749</v>
      </c>
      <c r="F355" s="72">
        <v>9000000</v>
      </c>
      <c r="G355" s="72">
        <v>0</v>
      </c>
      <c r="H355" s="73">
        <v>0</v>
      </c>
    </row>
    <row r="356" spans="1:8" ht="25.5" x14ac:dyDescent="0.2">
      <c r="A356" s="82">
        <v>349</v>
      </c>
      <c r="B356" s="70" t="s">
        <v>750</v>
      </c>
      <c r="C356" s="71" t="s">
        <v>130</v>
      </c>
      <c r="D356" s="71" t="s">
        <v>523</v>
      </c>
      <c r="E356" s="71" t="s">
        <v>751</v>
      </c>
      <c r="F356" s="72">
        <v>244250</v>
      </c>
      <c r="G356" s="72">
        <v>161700</v>
      </c>
      <c r="H356" s="73">
        <v>0.66202661207778912</v>
      </c>
    </row>
    <row r="357" spans="1:8" ht="38.25" x14ac:dyDescent="0.2">
      <c r="A357" s="82">
        <v>350</v>
      </c>
      <c r="B357" s="70" t="s">
        <v>769</v>
      </c>
      <c r="C357" s="71" t="s">
        <v>130</v>
      </c>
      <c r="D357" s="71" t="s">
        <v>770</v>
      </c>
      <c r="E357" s="71" t="s">
        <v>110</v>
      </c>
      <c r="F357" s="72">
        <v>3000000</v>
      </c>
      <c r="G357" s="72">
        <v>0</v>
      </c>
      <c r="H357" s="73">
        <v>0</v>
      </c>
    </row>
    <row r="358" spans="1:8" ht="25.5" x14ac:dyDescent="0.2">
      <c r="A358" s="82">
        <v>351</v>
      </c>
      <c r="B358" s="70" t="s">
        <v>247</v>
      </c>
      <c r="C358" s="71" t="s">
        <v>130</v>
      </c>
      <c r="D358" s="71" t="s">
        <v>770</v>
      </c>
      <c r="E358" s="71" t="s">
        <v>177</v>
      </c>
      <c r="F358" s="72">
        <v>3000000</v>
      </c>
      <c r="G358" s="72">
        <v>0</v>
      </c>
      <c r="H358" s="73">
        <v>0</v>
      </c>
    </row>
    <row r="359" spans="1:8" ht="38.25" x14ac:dyDescent="0.2">
      <c r="A359" s="82">
        <v>352</v>
      </c>
      <c r="B359" s="70" t="s">
        <v>631</v>
      </c>
      <c r="C359" s="71" t="s">
        <v>130</v>
      </c>
      <c r="D359" s="71" t="s">
        <v>698</v>
      </c>
      <c r="E359" s="71" t="s">
        <v>110</v>
      </c>
      <c r="F359" s="72">
        <v>761900.94</v>
      </c>
      <c r="G359" s="72">
        <v>0</v>
      </c>
      <c r="H359" s="73">
        <v>0</v>
      </c>
    </row>
    <row r="360" spans="1:8" ht="25.5" x14ac:dyDescent="0.2">
      <c r="A360" s="82">
        <v>353</v>
      </c>
      <c r="B360" s="70" t="s">
        <v>247</v>
      </c>
      <c r="C360" s="71" t="s">
        <v>130</v>
      </c>
      <c r="D360" s="71" t="s">
        <v>698</v>
      </c>
      <c r="E360" s="71" t="s">
        <v>177</v>
      </c>
      <c r="F360" s="72">
        <v>761900.94</v>
      </c>
      <c r="G360" s="72">
        <v>0</v>
      </c>
      <c r="H360" s="73">
        <v>0</v>
      </c>
    </row>
    <row r="361" spans="1:8" ht="25.5" x14ac:dyDescent="0.2">
      <c r="A361" s="82">
        <v>354</v>
      </c>
      <c r="B361" s="70" t="s">
        <v>748</v>
      </c>
      <c r="C361" s="71" t="s">
        <v>130</v>
      </c>
      <c r="D361" s="71" t="s">
        <v>698</v>
      </c>
      <c r="E361" s="71" t="s">
        <v>749</v>
      </c>
      <c r="F361" s="72">
        <v>761900.94</v>
      </c>
      <c r="G361" s="72">
        <v>0</v>
      </c>
      <c r="H361" s="73">
        <v>0</v>
      </c>
    </row>
    <row r="362" spans="1:8" x14ac:dyDescent="0.2">
      <c r="A362" s="82">
        <v>355</v>
      </c>
      <c r="B362" s="70" t="s">
        <v>699</v>
      </c>
      <c r="C362" s="71" t="s">
        <v>700</v>
      </c>
      <c r="D362" s="71" t="s">
        <v>394</v>
      </c>
      <c r="E362" s="71" t="s">
        <v>110</v>
      </c>
      <c r="F362" s="72">
        <v>43003254.5</v>
      </c>
      <c r="G362" s="72">
        <v>21323935.59</v>
      </c>
      <c r="H362" s="73">
        <v>0.49586794855259153</v>
      </c>
    </row>
    <row r="363" spans="1:8" ht="38.25" x14ac:dyDescent="0.2">
      <c r="A363" s="82">
        <v>356</v>
      </c>
      <c r="B363" s="70" t="s">
        <v>337</v>
      </c>
      <c r="C363" s="71" t="s">
        <v>700</v>
      </c>
      <c r="D363" s="71" t="s">
        <v>526</v>
      </c>
      <c r="E363" s="71" t="s">
        <v>110</v>
      </c>
      <c r="F363" s="72">
        <v>43003254.5</v>
      </c>
      <c r="G363" s="72">
        <v>21323935.59</v>
      </c>
      <c r="H363" s="73">
        <v>0.49586794855259153</v>
      </c>
    </row>
    <row r="364" spans="1:8" x14ac:dyDescent="0.2">
      <c r="A364" s="82">
        <v>357</v>
      </c>
      <c r="B364" s="70" t="s">
        <v>338</v>
      </c>
      <c r="C364" s="71" t="s">
        <v>700</v>
      </c>
      <c r="D364" s="71" t="s">
        <v>589</v>
      </c>
      <c r="E364" s="71" t="s">
        <v>110</v>
      </c>
      <c r="F364" s="72">
        <v>43003254.5</v>
      </c>
      <c r="G364" s="72">
        <v>21323935.59</v>
      </c>
      <c r="H364" s="73">
        <v>0.49586794855259153</v>
      </c>
    </row>
    <row r="365" spans="1:8" ht="25.5" x14ac:dyDescent="0.2">
      <c r="A365" s="82">
        <v>358</v>
      </c>
      <c r="B365" s="70" t="s">
        <v>340</v>
      </c>
      <c r="C365" s="71" t="s">
        <v>700</v>
      </c>
      <c r="D365" s="71" t="s">
        <v>527</v>
      </c>
      <c r="E365" s="71" t="s">
        <v>110</v>
      </c>
      <c r="F365" s="72">
        <v>39443157.030000001</v>
      </c>
      <c r="G365" s="72">
        <v>19082903.710000001</v>
      </c>
      <c r="H365" s="73">
        <v>0.48380771588556587</v>
      </c>
    </row>
    <row r="366" spans="1:8" x14ac:dyDescent="0.2">
      <c r="A366" s="82">
        <v>359</v>
      </c>
      <c r="B366" s="70" t="s">
        <v>270</v>
      </c>
      <c r="C366" s="71" t="s">
        <v>700</v>
      </c>
      <c r="D366" s="71" t="s">
        <v>527</v>
      </c>
      <c r="E366" s="71" t="s">
        <v>178</v>
      </c>
      <c r="F366" s="72">
        <v>34722947</v>
      </c>
      <c r="G366" s="72">
        <v>16749079.26</v>
      </c>
      <c r="H366" s="73">
        <v>0.48236341402704097</v>
      </c>
    </row>
    <row r="367" spans="1:8" ht="25.5" x14ac:dyDescent="0.2">
      <c r="A367" s="82">
        <v>360</v>
      </c>
      <c r="B367" s="70" t="s">
        <v>247</v>
      </c>
      <c r="C367" s="71" t="s">
        <v>700</v>
      </c>
      <c r="D367" s="71" t="s">
        <v>527</v>
      </c>
      <c r="E367" s="71" t="s">
        <v>177</v>
      </c>
      <c r="F367" s="72">
        <v>4340479.03</v>
      </c>
      <c r="G367" s="72">
        <v>2154700.0699999998</v>
      </c>
      <c r="H367" s="73">
        <v>0.49641987787693564</v>
      </c>
    </row>
    <row r="368" spans="1:8" x14ac:dyDescent="0.2">
      <c r="A368" s="82">
        <v>361</v>
      </c>
      <c r="B368" s="70" t="s">
        <v>250</v>
      </c>
      <c r="C368" s="71" t="s">
        <v>700</v>
      </c>
      <c r="D368" s="71" t="s">
        <v>527</v>
      </c>
      <c r="E368" s="71" t="s">
        <v>179</v>
      </c>
      <c r="F368" s="72">
        <v>379731</v>
      </c>
      <c r="G368" s="72">
        <v>179124.38</v>
      </c>
      <c r="H368" s="73">
        <v>0.471713871135093</v>
      </c>
    </row>
    <row r="369" spans="1:8" ht="25.5" x14ac:dyDescent="0.2">
      <c r="A369" s="82">
        <v>362</v>
      </c>
      <c r="B369" s="70" t="s">
        <v>735</v>
      </c>
      <c r="C369" s="71" t="s">
        <v>700</v>
      </c>
      <c r="D369" s="71" t="s">
        <v>527</v>
      </c>
      <c r="E369" s="71" t="s">
        <v>736</v>
      </c>
      <c r="F369" s="72">
        <v>371179.1</v>
      </c>
      <c r="G369" s="72">
        <v>178411</v>
      </c>
      <c r="H369" s="73">
        <v>0.48066014492734099</v>
      </c>
    </row>
    <row r="370" spans="1:8" x14ac:dyDescent="0.2">
      <c r="A370" s="82">
        <v>363</v>
      </c>
      <c r="B370" s="70" t="s">
        <v>768</v>
      </c>
      <c r="C370" s="71" t="s">
        <v>700</v>
      </c>
      <c r="D370" s="71" t="s">
        <v>527</v>
      </c>
      <c r="E370" s="71" t="s">
        <v>745</v>
      </c>
      <c r="F370" s="72">
        <v>8540.42</v>
      </c>
      <c r="G370" s="72">
        <v>701.9</v>
      </c>
      <c r="H370" s="73">
        <v>8.2185653632959502E-2</v>
      </c>
    </row>
    <row r="371" spans="1:8" x14ac:dyDescent="0.2">
      <c r="A371" s="82">
        <v>364</v>
      </c>
      <c r="B371" s="70" t="s">
        <v>746</v>
      </c>
      <c r="C371" s="71" t="s">
        <v>700</v>
      </c>
      <c r="D371" s="71" t="s">
        <v>527</v>
      </c>
      <c r="E371" s="71" t="s">
        <v>747</v>
      </c>
      <c r="F371" s="72">
        <v>11.48</v>
      </c>
      <c r="G371" s="72">
        <v>11.48</v>
      </c>
      <c r="H371" s="73">
        <v>1</v>
      </c>
    </row>
    <row r="372" spans="1:8" ht="25.5" x14ac:dyDescent="0.2">
      <c r="A372" s="82">
        <v>365</v>
      </c>
      <c r="B372" s="70" t="s">
        <v>341</v>
      </c>
      <c r="C372" s="71" t="s">
        <v>700</v>
      </c>
      <c r="D372" s="71" t="s">
        <v>528</v>
      </c>
      <c r="E372" s="71" t="s">
        <v>110</v>
      </c>
      <c r="F372" s="72">
        <v>1529328.47</v>
      </c>
      <c r="G372" s="72">
        <v>433615.37</v>
      </c>
      <c r="H372" s="73">
        <v>0.28353318368551655</v>
      </c>
    </row>
    <row r="373" spans="1:8" ht="25.5" x14ac:dyDescent="0.2">
      <c r="A373" s="82">
        <v>366</v>
      </c>
      <c r="B373" s="70" t="s">
        <v>247</v>
      </c>
      <c r="C373" s="71" t="s">
        <v>700</v>
      </c>
      <c r="D373" s="71" t="s">
        <v>528</v>
      </c>
      <c r="E373" s="71" t="s">
        <v>177</v>
      </c>
      <c r="F373" s="72">
        <v>1529328.47</v>
      </c>
      <c r="G373" s="72">
        <v>433615.37</v>
      </c>
      <c r="H373" s="73">
        <v>0.28353318368551655</v>
      </c>
    </row>
    <row r="374" spans="1:8" ht="25.5" x14ac:dyDescent="0.2">
      <c r="A374" s="82">
        <v>367</v>
      </c>
      <c r="B374" s="70" t="s">
        <v>748</v>
      </c>
      <c r="C374" s="71" t="s">
        <v>700</v>
      </c>
      <c r="D374" s="71" t="s">
        <v>528</v>
      </c>
      <c r="E374" s="71" t="s">
        <v>749</v>
      </c>
      <c r="F374" s="72">
        <v>60002.239999999998</v>
      </c>
      <c r="G374" s="72">
        <v>0</v>
      </c>
      <c r="H374" s="73">
        <v>0</v>
      </c>
    </row>
    <row r="375" spans="1:8" ht="25.5" x14ac:dyDescent="0.2">
      <c r="A375" s="82">
        <v>368</v>
      </c>
      <c r="B375" s="70" t="s">
        <v>750</v>
      </c>
      <c r="C375" s="71" t="s">
        <v>700</v>
      </c>
      <c r="D375" s="71" t="s">
        <v>528</v>
      </c>
      <c r="E375" s="71" t="s">
        <v>751</v>
      </c>
      <c r="F375" s="72">
        <v>1469326.23</v>
      </c>
      <c r="G375" s="72">
        <v>433615.37</v>
      </c>
      <c r="H375" s="73">
        <v>0.29511170572378609</v>
      </c>
    </row>
    <row r="376" spans="1:8" ht="25.5" x14ac:dyDescent="0.2">
      <c r="A376" s="82">
        <v>369</v>
      </c>
      <c r="B376" s="70" t="s">
        <v>339</v>
      </c>
      <c r="C376" s="71" t="s">
        <v>700</v>
      </c>
      <c r="D376" s="71" t="s">
        <v>529</v>
      </c>
      <c r="E376" s="71" t="s">
        <v>110</v>
      </c>
      <c r="F376" s="72">
        <v>2030769</v>
      </c>
      <c r="G376" s="72">
        <v>1807416.51</v>
      </c>
      <c r="H376" s="73">
        <v>0.89001580681997805</v>
      </c>
    </row>
    <row r="377" spans="1:8" ht="25.5" x14ac:dyDescent="0.2">
      <c r="A377" s="82">
        <v>370</v>
      </c>
      <c r="B377" s="70" t="s">
        <v>247</v>
      </c>
      <c r="C377" s="71" t="s">
        <v>700</v>
      </c>
      <c r="D377" s="71" t="s">
        <v>529</v>
      </c>
      <c r="E377" s="71" t="s">
        <v>177</v>
      </c>
      <c r="F377" s="72">
        <v>2030769</v>
      </c>
      <c r="G377" s="72">
        <v>1807416.51</v>
      </c>
      <c r="H377" s="73">
        <v>0.89001580681997805</v>
      </c>
    </row>
    <row r="378" spans="1:8" x14ac:dyDescent="0.2">
      <c r="A378" s="82">
        <v>371</v>
      </c>
      <c r="B378" s="70" t="s">
        <v>701</v>
      </c>
      <c r="C378" s="71" t="s">
        <v>131</v>
      </c>
      <c r="D378" s="71" t="s">
        <v>394</v>
      </c>
      <c r="E378" s="71" t="s">
        <v>110</v>
      </c>
      <c r="F378" s="72">
        <v>17682097.199999999</v>
      </c>
      <c r="G378" s="72">
        <v>9254026.6199999992</v>
      </c>
      <c r="H378" s="73">
        <v>0.52335571484133681</v>
      </c>
    </row>
    <row r="379" spans="1:8" ht="38.25" x14ac:dyDescent="0.2">
      <c r="A379" s="82">
        <v>372</v>
      </c>
      <c r="B379" s="70" t="s">
        <v>320</v>
      </c>
      <c r="C379" s="71" t="s">
        <v>131</v>
      </c>
      <c r="D379" s="71" t="s">
        <v>499</v>
      </c>
      <c r="E379" s="71" t="s">
        <v>110</v>
      </c>
      <c r="F379" s="72">
        <v>15727315.199999999</v>
      </c>
      <c r="G379" s="72">
        <v>8277114.96</v>
      </c>
      <c r="H379" s="73">
        <v>0.5262891253047437</v>
      </c>
    </row>
    <row r="380" spans="1:8" ht="38.25" x14ac:dyDescent="0.2">
      <c r="A380" s="82">
        <v>373</v>
      </c>
      <c r="B380" s="70" t="s">
        <v>342</v>
      </c>
      <c r="C380" s="71" t="s">
        <v>131</v>
      </c>
      <c r="D380" s="71" t="s">
        <v>590</v>
      </c>
      <c r="E380" s="71" t="s">
        <v>110</v>
      </c>
      <c r="F380" s="72">
        <v>14992315.199999999</v>
      </c>
      <c r="G380" s="72">
        <v>7904969.7599999998</v>
      </c>
      <c r="H380" s="73">
        <v>0.5272681140001646</v>
      </c>
    </row>
    <row r="381" spans="1:8" ht="25.5" x14ac:dyDescent="0.2">
      <c r="A381" s="82">
        <v>374</v>
      </c>
      <c r="B381" s="70" t="s">
        <v>343</v>
      </c>
      <c r="C381" s="71" t="s">
        <v>131</v>
      </c>
      <c r="D381" s="71" t="s">
        <v>530</v>
      </c>
      <c r="E381" s="71" t="s">
        <v>110</v>
      </c>
      <c r="F381" s="72">
        <v>8170615.2000000002</v>
      </c>
      <c r="G381" s="72">
        <v>5236059.8600000003</v>
      </c>
      <c r="H381" s="73">
        <v>0.64084034455569516</v>
      </c>
    </row>
    <row r="382" spans="1:8" ht="25.5" x14ac:dyDescent="0.2">
      <c r="A382" s="82">
        <v>375</v>
      </c>
      <c r="B382" s="70" t="s">
        <v>247</v>
      </c>
      <c r="C382" s="71" t="s">
        <v>131</v>
      </c>
      <c r="D382" s="71" t="s">
        <v>530</v>
      </c>
      <c r="E382" s="71" t="s">
        <v>177</v>
      </c>
      <c r="F382" s="72">
        <v>8170615.2000000002</v>
      </c>
      <c r="G382" s="72">
        <v>5236059.8600000003</v>
      </c>
      <c r="H382" s="73">
        <v>0.64084034455569516</v>
      </c>
    </row>
    <row r="383" spans="1:8" ht="25.5" x14ac:dyDescent="0.2">
      <c r="A383" s="82">
        <v>376</v>
      </c>
      <c r="B383" s="70" t="s">
        <v>344</v>
      </c>
      <c r="C383" s="71" t="s">
        <v>131</v>
      </c>
      <c r="D383" s="71" t="s">
        <v>531</v>
      </c>
      <c r="E383" s="71" t="s">
        <v>110</v>
      </c>
      <c r="F383" s="72">
        <v>1100000</v>
      </c>
      <c r="G383" s="72">
        <v>0</v>
      </c>
      <c r="H383" s="73">
        <v>0</v>
      </c>
    </row>
    <row r="384" spans="1:8" ht="25.5" x14ac:dyDescent="0.2">
      <c r="A384" s="82">
        <v>377</v>
      </c>
      <c r="B384" s="70" t="s">
        <v>247</v>
      </c>
      <c r="C384" s="71" t="s">
        <v>131</v>
      </c>
      <c r="D384" s="71" t="s">
        <v>531</v>
      </c>
      <c r="E384" s="71" t="s">
        <v>177</v>
      </c>
      <c r="F384" s="72">
        <v>1100000</v>
      </c>
      <c r="G384" s="72">
        <v>0</v>
      </c>
      <c r="H384" s="73">
        <v>0</v>
      </c>
    </row>
    <row r="385" spans="1:8" ht="38.25" x14ac:dyDescent="0.2">
      <c r="A385" s="82">
        <v>378</v>
      </c>
      <c r="B385" s="70" t="s">
        <v>345</v>
      </c>
      <c r="C385" s="71" t="s">
        <v>131</v>
      </c>
      <c r="D385" s="71" t="s">
        <v>532</v>
      </c>
      <c r="E385" s="71" t="s">
        <v>110</v>
      </c>
      <c r="F385" s="72">
        <v>100000</v>
      </c>
      <c r="G385" s="72">
        <v>0</v>
      </c>
      <c r="H385" s="73">
        <v>0</v>
      </c>
    </row>
    <row r="386" spans="1:8" ht="25.5" x14ac:dyDescent="0.2">
      <c r="A386" s="82">
        <v>379</v>
      </c>
      <c r="B386" s="70" t="s">
        <v>247</v>
      </c>
      <c r="C386" s="71" t="s">
        <v>131</v>
      </c>
      <c r="D386" s="71" t="s">
        <v>532</v>
      </c>
      <c r="E386" s="71" t="s">
        <v>177</v>
      </c>
      <c r="F386" s="72">
        <v>100000</v>
      </c>
      <c r="G386" s="72">
        <v>0</v>
      </c>
      <c r="H386" s="73">
        <v>0</v>
      </c>
    </row>
    <row r="387" spans="1:8" ht="25.5" x14ac:dyDescent="0.2">
      <c r="A387" s="82">
        <v>380</v>
      </c>
      <c r="B387" s="70" t="s">
        <v>346</v>
      </c>
      <c r="C387" s="71" t="s">
        <v>131</v>
      </c>
      <c r="D387" s="71" t="s">
        <v>533</v>
      </c>
      <c r="E387" s="71" t="s">
        <v>110</v>
      </c>
      <c r="F387" s="72">
        <v>5621700</v>
      </c>
      <c r="G387" s="72">
        <v>2668909.9</v>
      </c>
      <c r="H387" s="73">
        <v>0.47475139192770871</v>
      </c>
    </row>
    <row r="388" spans="1:8" ht="25.5" x14ac:dyDescent="0.2">
      <c r="A388" s="82">
        <v>381</v>
      </c>
      <c r="B388" s="70" t="s">
        <v>247</v>
      </c>
      <c r="C388" s="71" t="s">
        <v>131</v>
      </c>
      <c r="D388" s="71" t="s">
        <v>533</v>
      </c>
      <c r="E388" s="71" t="s">
        <v>177</v>
      </c>
      <c r="F388" s="72">
        <v>5621700</v>
      </c>
      <c r="G388" s="72">
        <v>2668909.9</v>
      </c>
      <c r="H388" s="73">
        <v>0.47475139192770871</v>
      </c>
    </row>
    <row r="389" spans="1:8" ht="25.5" x14ac:dyDescent="0.2">
      <c r="A389" s="82">
        <v>382</v>
      </c>
      <c r="B389" s="70" t="s">
        <v>347</v>
      </c>
      <c r="C389" s="71" t="s">
        <v>131</v>
      </c>
      <c r="D389" s="71" t="s">
        <v>588</v>
      </c>
      <c r="E389" s="71" t="s">
        <v>110</v>
      </c>
      <c r="F389" s="72">
        <v>735000</v>
      </c>
      <c r="G389" s="72">
        <v>372145.2</v>
      </c>
      <c r="H389" s="73">
        <v>0.50631999999999999</v>
      </c>
    </row>
    <row r="390" spans="1:8" ht="38.25" x14ac:dyDescent="0.2">
      <c r="A390" s="82">
        <v>383</v>
      </c>
      <c r="B390" s="70" t="s">
        <v>348</v>
      </c>
      <c r="C390" s="71" t="s">
        <v>131</v>
      </c>
      <c r="D390" s="71" t="s">
        <v>534</v>
      </c>
      <c r="E390" s="71" t="s">
        <v>110</v>
      </c>
      <c r="F390" s="72">
        <v>150000</v>
      </c>
      <c r="G390" s="72">
        <v>86300</v>
      </c>
      <c r="H390" s="73">
        <v>0.57533333333333336</v>
      </c>
    </row>
    <row r="391" spans="1:8" ht="25.5" x14ac:dyDescent="0.2">
      <c r="A391" s="82">
        <v>384</v>
      </c>
      <c r="B391" s="70" t="s">
        <v>247</v>
      </c>
      <c r="C391" s="71" t="s">
        <v>131</v>
      </c>
      <c r="D391" s="71" t="s">
        <v>534</v>
      </c>
      <c r="E391" s="71" t="s">
        <v>177</v>
      </c>
      <c r="F391" s="72">
        <v>150000</v>
      </c>
      <c r="G391" s="72">
        <v>86300</v>
      </c>
      <c r="H391" s="73">
        <v>0.57533333333333336</v>
      </c>
    </row>
    <row r="392" spans="1:8" ht="25.5" x14ac:dyDescent="0.2">
      <c r="A392" s="82">
        <v>385</v>
      </c>
      <c r="B392" s="70" t="s">
        <v>524</v>
      </c>
      <c r="C392" s="71" t="s">
        <v>131</v>
      </c>
      <c r="D392" s="71" t="s">
        <v>525</v>
      </c>
      <c r="E392" s="71" t="s">
        <v>110</v>
      </c>
      <c r="F392" s="72">
        <v>255000</v>
      </c>
      <c r="G392" s="72">
        <v>198150</v>
      </c>
      <c r="H392" s="73">
        <v>0.7770588235294118</v>
      </c>
    </row>
    <row r="393" spans="1:8" ht="25.5" x14ac:dyDescent="0.2">
      <c r="A393" s="82">
        <v>386</v>
      </c>
      <c r="B393" s="70" t="s">
        <v>247</v>
      </c>
      <c r="C393" s="71" t="s">
        <v>131</v>
      </c>
      <c r="D393" s="71" t="s">
        <v>525</v>
      </c>
      <c r="E393" s="71" t="s">
        <v>177</v>
      </c>
      <c r="F393" s="72">
        <v>255000</v>
      </c>
      <c r="G393" s="72">
        <v>198150</v>
      </c>
      <c r="H393" s="73">
        <v>0.7770588235294118</v>
      </c>
    </row>
    <row r="394" spans="1:8" ht="25.5" x14ac:dyDescent="0.2">
      <c r="A394" s="82">
        <v>387</v>
      </c>
      <c r="B394" s="70" t="s">
        <v>349</v>
      </c>
      <c r="C394" s="71" t="s">
        <v>131</v>
      </c>
      <c r="D394" s="71" t="s">
        <v>535</v>
      </c>
      <c r="E394" s="71" t="s">
        <v>110</v>
      </c>
      <c r="F394" s="72">
        <v>330000</v>
      </c>
      <c r="G394" s="72">
        <v>87695.2</v>
      </c>
      <c r="H394" s="73">
        <v>0.26574303030303031</v>
      </c>
    </row>
    <row r="395" spans="1:8" ht="25.5" x14ac:dyDescent="0.2">
      <c r="A395" s="82">
        <v>388</v>
      </c>
      <c r="B395" s="70" t="s">
        <v>247</v>
      </c>
      <c r="C395" s="71" t="s">
        <v>131</v>
      </c>
      <c r="D395" s="71" t="s">
        <v>535</v>
      </c>
      <c r="E395" s="71" t="s">
        <v>177</v>
      </c>
      <c r="F395" s="72">
        <v>330000</v>
      </c>
      <c r="G395" s="72">
        <v>87695.2</v>
      </c>
      <c r="H395" s="73">
        <v>0.26574303030303031</v>
      </c>
    </row>
    <row r="396" spans="1:8" ht="38.25" x14ac:dyDescent="0.2">
      <c r="A396" s="82">
        <v>389</v>
      </c>
      <c r="B396" s="70" t="s">
        <v>337</v>
      </c>
      <c r="C396" s="71" t="s">
        <v>131</v>
      </c>
      <c r="D396" s="71" t="s">
        <v>526</v>
      </c>
      <c r="E396" s="71" t="s">
        <v>110</v>
      </c>
      <c r="F396" s="72">
        <v>1954782</v>
      </c>
      <c r="G396" s="72">
        <v>976911.66</v>
      </c>
      <c r="H396" s="73">
        <v>0.4997547859556718</v>
      </c>
    </row>
    <row r="397" spans="1:8" ht="25.5" x14ac:dyDescent="0.2">
      <c r="A397" s="82">
        <v>390</v>
      </c>
      <c r="B397" s="70" t="s">
        <v>350</v>
      </c>
      <c r="C397" s="71" t="s">
        <v>131</v>
      </c>
      <c r="D397" s="71" t="s">
        <v>591</v>
      </c>
      <c r="E397" s="71" t="s">
        <v>110</v>
      </c>
      <c r="F397" s="72">
        <v>1605482</v>
      </c>
      <c r="G397" s="72">
        <v>784111.66</v>
      </c>
      <c r="H397" s="73">
        <v>0.48839641926848137</v>
      </c>
    </row>
    <row r="398" spans="1:8" ht="25.5" x14ac:dyDescent="0.2">
      <c r="A398" s="82">
        <v>391</v>
      </c>
      <c r="B398" s="70" t="s">
        <v>351</v>
      </c>
      <c r="C398" s="71" t="s">
        <v>131</v>
      </c>
      <c r="D398" s="71" t="s">
        <v>536</v>
      </c>
      <c r="E398" s="71" t="s">
        <v>110</v>
      </c>
      <c r="F398" s="72">
        <v>810857</v>
      </c>
      <c r="G398" s="72">
        <v>427751.19</v>
      </c>
      <c r="H398" s="73">
        <v>0.52752974938860986</v>
      </c>
    </row>
    <row r="399" spans="1:8" ht="25.5" x14ac:dyDescent="0.2">
      <c r="A399" s="82">
        <v>392</v>
      </c>
      <c r="B399" s="70" t="s">
        <v>247</v>
      </c>
      <c r="C399" s="71" t="s">
        <v>131</v>
      </c>
      <c r="D399" s="71" t="s">
        <v>536</v>
      </c>
      <c r="E399" s="71" t="s">
        <v>177</v>
      </c>
      <c r="F399" s="72">
        <v>688580</v>
      </c>
      <c r="G399" s="72">
        <v>305474.19</v>
      </c>
      <c r="H399" s="73">
        <v>0.44362919341253015</v>
      </c>
    </row>
    <row r="400" spans="1:8" x14ac:dyDescent="0.2">
      <c r="A400" s="82">
        <v>393</v>
      </c>
      <c r="B400" s="70" t="s">
        <v>278</v>
      </c>
      <c r="C400" s="71" t="s">
        <v>131</v>
      </c>
      <c r="D400" s="71" t="s">
        <v>536</v>
      </c>
      <c r="E400" s="71" t="s">
        <v>184</v>
      </c>
      <c r="F400" s="72">
        <v>122277</v>
      </c>
      <c r="G400" s="72">
        <v>122277</v>
      </c>
      <c r="H400" s="73">
        <v>1</v>
      </c>
    </row>
    <row r="401" spans="1:8" ht="38.25" x14ac:dyDescent="0.2">
      <c r="A401" s="82">
        <v>394</v>
      </c>
      <c r="B401" s="70" t="s">
        <v>352</v>
      </c>
      <c r="C401" s="71" t="s">
        <v>131</v>
      </c>
      <c r="D401" s="71" t="s">
        <v>537</v>
      </c>
      <c r="E401" s="71" t="s">
        <v>110</v>
      </c>
      <c r="F401" s="72">
        <v>794625</v>
      </c>
      <c r="G401" s="72">
        <v>356360.47</v>
      </c>
      <c r="H401" s="73">
        <v>0.4484637030045619</v>
      </c>
    </row>
    <row r="402" spans="1:8" x14ac:dyDescent="0.2">
      <c r="A402" s="82">
        <v>395</v>
      </c>
      <c r="B402" s="70" t="s">
        <v>270</v>
      </c>
      <c r="C402" s="71" t="s">
        <v>131</v>
      </c>
      <c r="D402" s="71" t="s">
        <v>537</v>
      </c>
      <c r="E402" s="71" t="s">
        <v>178</v>
      </c>
      <c r="F402" s="72">
        <v>751105</v>
      </c>
      <c r="G402" s="72">
        <v>345403.76</v>
      </c>
      <c r="H402" s="73">
        <v>0.45986081839423248</v>
      </c>
    </row>
    <row r="403" spans="1:8" ht="25.5" x14ac:dyDescent="0.2">
      <c r="A403" s="82">
        <v>396</v>
      </c>
      <c r="B403" s="70" t="s">
        <v>247</v>
      </c>
      <c r="C403" s="71" t="s">
        <v>131</v>
      </c>
      <c r="D403" s="71" t="s">
        <v>537</v>
      </c>
      <c r="E403" s="71" t="s">
        <v>177</v>
      </c>
      <c r="F403" s="72">
        <v>43520</v>
      </c>
      <c r="G403" s="72">
        <v>10956.71</v>
      </c>
      <c r="H403" s="73">
        <v>0.25176263786764708</v>
      </c>
    </row>
    <row r="404" spans="1:8" x14ac:dyDescent="0.2">
      <c r="A404" s="82">
        <v>397</v>
      </c>
      <c r="B404" s="70" t="s">
        <v>353</v>
      </c>
      <c r="C404" s="71" t="s">
        <v>131</v>
      </c>
      <c r="D404" s="71" t="s">
        <v>592</v>
      </c>
      <c r="E404" s="71" t="s">
        <v>110</v>
      </c>
      <c r="F404" s="72">
        <v>349300</v>
      </c>
      <c r="G404" s="72">
        <v>192800</v>
      </c>
      <c r="H404" s="73">
        <v>0.55196106498711706</v>
      </c>
    </row>
    <row r="405" spans="1:8" ht="38.25" x14ac:dyDescent="0.2">
      <c r="A405" s="82">
        <v>398</v>
      </c>
      <c r="B405" s="70" t="s">
        <v>632</v>
      </c>
      <c r="C405" s="71" t="s">
        <v>131</v>
      </c>
      <c r="D405" s="71" t="s">
        <v>633</v>
      </c>
      <c r="E405" s="71" t="s">
        <v>110</v>
      </c>
      <c r="F405" s="72">
        <v>111000</v>
      </c>
      <c r="G405" s="72">
        <v>0</v>
      </c>
      <c r="H405" s="73">
        <v>0</v>
      </c>
    </row>
    <row r="406" spans="1:8" ht="25.5" x14ac:dyDescent="0.2">
      <c r="A406" s="82">
        <v>399</v>
      </c>
      <c r="B406" s="70" t="s">
        <v>247</v>
      </c>
      <c r="C406" s="71" t="s">
        <v>131</v>
      </c>
      <c r="D406" s="71" t="s">
        <v>633</v>
      </c>
      <c r="E406" s="71" t="s">
        <v>177</v>
      </c>
      <c r="F406" s="72">
        <v>111000</v>
      </c>
      <c r="G406" s="72">
        <v>0</v>
      </c>
      <c r="H406" s="73">
        <v>0</v>
      </c>
    </row>
    <row r="407" spans="1:8" ht="25.5" x14ac:dyDescent="0.2">
      <c r="A407" s="82">
        <v>400</v>
      </c>
      <c r="B407" s="70" t="s">
        <v>771</v>
      </c>
      <c r="C407" s="71" t="s">
        <v>131</v>
      </c>
      <c r="D407" s="71" t="s">
        <v>772</v>
      </c>
      <c r="E407" s="71" t="s">
        <v>110</v>
      </c>
      <c r="F407" s="72">
        <v>67200</v>
      </c>
      <c r="G407" s="72">
        <v>67200</v>
      </c>
      <c r="H407" s="73">
        <v>1</v>
      </c>
    </row>
    <row r="408" spans="1:8" ht="25.5" x14ac:dyDescent="0.2">
      <c r="A408" s="82">
        <v>401</v>
      </c>
      <c r="B408" s="70" t="s">
        <v>247</v>
      </c>
      <c r="C408" s="71" t="s">
        <v>131</v>
      </c>
      <c r="D408" s="71" t="s">
        <v>772</v>
      </c>
      <c r="E408" s="71" t="s">
        <v>177</v>
      </c>
      <c r="F408" s="72">
        <v>67200</v>
      </c>
      <c r="G408" s="72">
        <v>67200</v>
      </c>
      <c r="H408" s="73">
        <v>1</v>
      </c>
    </row>
    <row r="409" spans="1:8" ht="38.25" x14ac:dyDescent="0.2">
      <c r="A409" s="82">
        <v>402</v>
      </c>
      <c r="B409" s="70" t="s">
        <v>354</v>
      </c>
      <c r="C409" s="71" t="s">
        <v>131</v>
      </c>
      <c r="D409" s="71" t="s">
        <v>538</v>
      </c>
      <c r="E409" s="71" t="s">
        <v>110</v>
      </c>
      <c r="F409" s="72">
        <v>60100</v>
      </c>
      <c r="G409" s="72">
        <v>44600</v>
      </c>
      <c r="H409" s="73">
        <v>0.74209650582362729</v>
      </c>
    </row>
    <row r="410" spans="1:8" ht="25.5" x14ac:dyDescent="0.2">
      <c r="A410" s="82">
        <v>403</v>
      </c>
      <c r="B410" s="70" t="s">
        <v>247</v>
      </c>
      <c r="C410" s="71" t="s">
        <v>131</v>
      </c>
      <c r="D410" s="71" t="s">
        <v>538</v>
      </c>
      <c r="E410" s="71" t="s">
        <v>177</v>
      </c>
      <c r="F410" s="72">
        <v>60100</v>
      </c>
      <c r="G410" s="72">
        <v>44600</v>
      </c>
      <c r="H410" s="73">
        <v>0.74209650582362729</v>
      </c>
    </row>
    <row r="411" spans="1:8" ht="25.5" x14ac:dyDescent="0.2">
      <c r="A411" s="82">
        <v>404</v>
      </c>
      <c r="B411" s="70" t="s">
        <v>355</v>
      </c>
      <c r="C411" s="71" t="s">
        <v>131</v>
      </c>
      <c r="D411" s="71" t="s">
        <v>539</v>
      </c>
      <c r="E411" s="71" t="s">
        <v>110</v>
      </c>
      <c r="F411" s="72">
        <v>31000</v>
      </c>
      <c r="G411" s="72">
        <v>13500</v>
      </c>
      <c r="H411" s="73">
        <v>0.43548387096774194</v>
      </c>
    </row>
    <row r="412" spans="1:8" ht="25.5" x14ac:dyDescent="0.2">
      <c r="A412" s="82">
        <v>405</v>
      </c>
      <c r="B412" s="70" t="s">
        <v>247</v>
      </c>
      <c r="C412" s="71" t="s">
        <v>131</v>
      </c>
      <c r="D412" s="71" t="s">
        <v>539</v>
      </c>
      <c r="E412" s="71" t="s">
        <v>177</v>
      </c>
      <c r="F412" s="72">
        <v>31000</v>
      </c>
      <c r="G412" s="72">
        <v>13500</v>
      </c>
      <c r="H412" s="73">
        <v>0.43548387096774194</v>
      </c>
    </row>
    <row r="413" spans="1:8" ht="51" x14ac:dyDescent="0.2">
      <c r="A413" s="82">
        <v>406</v>
      </c>
      <c r="B413" s="70" t="s">
        <v>356</v>
      </c>
      <c r="C413" s="71" t="s">
        <v>131</v>
      </c>
      <c r="D413" s="71" t="s">
        <v>634</v>
      </c>
      <c r="E413" s="71" t="s">
        <v>110</v>
      </c>
      <c r="F413" s="72">
        <v>80000</v>
      </c>
      <c r="G413" s="72">
        <v>67500</v>
      </c>
      <c r="H413" s="73">
        <v>0.84375</v>
      </c>
    </row>
    <row r="414" spans="1:8" ht="25.5" x14ac:dyDescent="0.2">
      <c r="A414" s="82">
        <v>407</v>
      </c>
      <c r="B414" s="70" t="s">
        <v>247</v>
      </c>
      <c r="C414" s="71" t="s">
        <v>131</v>
      </c>
      <c r="D414" s="71" t="s">
        <v>634</v>
      </c>
      <c r="E414" s="71" t="s">
        <v>177</v>
      </c>
      <c r="F414" s="72">
        <v>80000</v>
      </c>
      <c r="G414" s="72">
        <v>67500</v>
      </c>
      <c r="H414" s="73">
        <v>0.84375</v>
      </c>
    </row>
    <row r="415" spans="1:8" x14ac:dyDescent="0.2">
      <c r="A415" s="82">
        <v>408</v>
      </c>
      <c r="B415" s="70" t="s">
        <v>70</v>
      </c>
      <c r="C415" s="71" t="s">
        <v>132</v>
      </c>
      <c r="D415" s="71" t="s">
        <v>394</v>
      </c>
      <c r="E415" s="71" t="s">
        <v>110</v>
      </c>
      <c r="F415" s="72">
        <v>6540676.3200000003</v>
      </c>
      <c r="G415" s="72">
        <v>2806042.53</v>
      </c>
      <c r="H415" s="73">
        <v>0.42901412525486354</v>
      </c>
    </row>
    <row r="416" spans="1:8" ht="38.25" x14ac:dyDescent="0.2">
      <c r="A416" s="82">
        <v>409</v>
      </c>
      <c r="B416" s="70" t="s">
        <v>320</v>
      </c>
      <c r="C416" s="71" t="s">
        <v>132</v>
      </c>
      <c r="D416" s="71" t="s">
        <v>499</v>
      </c>
      <c r="E416" s="71" t="s">
        <v>110</v>
      </c>
      <c r="F416" s="72">
        <v>6540676.3200000003</v>
      </c>
      <c r="G416" s="72">
        <v>2806042.53</v>
      </c>
      <c r="H416" s="73">
        <v>0.42901412525486354</v>
      </c>
    </row>
    <row r="417" spans="1:8" ht="51" x14ac:dyDescent="0.2">
      <c r="A417" s="82">
        <v>410</v>
      </c>
      <c r="B417" s="70" t="s">
        <v>357</v>
      </c>
      <c r="C417" s="71" t="s">
        <v>132</v>
      </c>
      <c r="D417" s="71" t="s">
        <v>593</v>
      </c>
      <c r="E417" s="71" t="s">
        <v>110</v>
      </c>
      <c r="F417" s="72">
        <v>6540676.3200000003</v>
      </c>
      <c r="G417" s="72">
        <v>2806042.53</v>
      </c>
      <c r="H417" s="73">
        <v>0.42901412525486354</v>
      </c>
    </row>
    <row r="418" spans="1:8" ht="51" x14ac:dyDescent="0.2">
      <c r="A418" s="82">
        <v>411</v>
      </c>
      <c r="B418" s="70" t="s">
        <v>358</v>
      </c>
      <c r="C418" s="71" t="s">
        <v>132</v>
      </c>
      <c r="D418" s="71" t="s">
        <v>540</v>
      </c>
      <c r="E418" s="71" t="s">
        <v>110</v>
      </c>
      <c r="F418" s="72">
        <v>5845146.3200000003</v>
      </c>
      <c r="G418" s="72">
        <v>2516458.65</v>
      </c>
      <c r="H418" s="73">
        <v>0.43052107034336823</v>
      </c>
    </row>
    <row r="419" spans="1:8" x14ac:dyDescent="0.2">
      <c r="A419" s="82">
        <v>412</v>
      </c>
      <c r="B419" s="70" t="s">
        <v>270</v>
      </c>
      <c r="C419" s="71" t="s">
        <v>132</v>
      </c>
      <c r="D419" s="71" t="s">
        <v>540</v>
      </c>
      <c r="E419" s="71" t="s">
        <v>178</v>
      </c>
      <c r="F419" s="72">
        <v>4751169.17</v>
      </c>
      <c r="G419" s="72">
        <v>2051290.05</v>
      </c>
      <c r="H419" s="73">
        <v>0.43174426685379425</v>
      </c>
    </row>
    <row r="420" spans="1:8" ht="25.5" x14ac:dyDescent="0.2">
      <c r="A420" s="82">
        <v>413</v>
      </c>
      <c r="B420" s="70" t="s">
        <v>247</v>
      </c>
      <c r="C420" s="71" t="s">
        <v>132</v>
      </c>
      <c r="D420" s="71" t="s">
        <v>540</v>
      </c>
      <c r="E420" s="71" t="s">
        <v>177</v>
      </c>
      <c r="F420" s="72">
        <v>1089577.1499999999</v>
      </c>
      <c r="G420" s="72">
        <v>464579.97</v>
      </c>
      <c r="H420" s="73">
        <v>0.42638556618042145</v>
      </c>
    </row>
    <row r="421" spans="1:8" x14ac:dyDescent="0.2">
      <c r="A421" s="82">
        <v>414</v>
      </c>
      <c r="B421" s="70" t="s">
        <v>250</v>
      </c>
      <c r="C421" s="71" t="s">
        <v>132</v>
      </c>
      <c r="D421" s="71" t="s">
        <v>540</v>
      </c>
      <c r="E421" s="71" t="s">
        <v>179</v>
      </c>
      <c r="F421" s="72">
        <v>4400</v>
      </c>
      <c r="G421" s="72">
        <v>588.63</v>
      </c>
      <c r="H421" s="73">
        <v>0.13377954545454546</v>
      </c>
    </row>
    <row r="422" spans="1:8" ht="25.5" x14ac:dyDescent="0.2">
      <c r="A422" s="82">
        <v>415</v>
      </c>
      <c r="B422" s="70" t="s">
        <v>735</v>
      </c>
      <c r="C422" s="71" t="s">
        <v>132</v>
      </c>
      <c r="D422" s="71" t="s">
        <v>540</v>
      </c>
      <c r="E422" s="71" t="s">
        <v>736</v>
      </c>
      <c r="F422" s="72">
        <v>1400</v>
      </c>
      <c r="G422" s="72">
        <v>588</v>
      </c>
      <c r="H422" s="73">
        <v>0.42</v>
      </c>
    </row>
    <row r="423" spans="1:8" x14ac:dyDescent="0.2">
      <c r="A423" s="82">
        <v>416</v>
      </c>
      <c r="B423" s="70" t="s">
        <v>768</v>
      </c>
      <c r="C423" s="71" t="s">
        <v>132</v>
      </c>
      <c r="D423" s="71" t="s">
        <v>540</v>
      </c>
      <c r="E423" s="71" t="s">
        <v>745</v>
      </c>
      <c r="F423" s="72">
        <v>2999.37</v>
      </c>
      <c r="G423" s="72">
        <v>0</v>
      </c>
      <c r="H423" s="73">
        <v>0</v>
      </c>
    </row>
    <row r="424" spans="1:8" x14ac:dyDescent="0.2">
      <c r="A424" s="82">
        <v>417</v>
      </c>
      <c r="B424" s="70" t="s">
        <v>746</v>
      </c>
      <c r="C424" s="71" t="s">
        <v>132</v>
      </c>
      <c r="D424" s="71" t="s">
        <v>540</v>
      </c>
      <c r="E424" s="71" t="s">
        <v>747</v>
      </c>
      <c r="F424" s="72">
        <v>0.63</v>
      </c>
      <c r="G424" s="72">
        <v>0.63</v>
      </c>
      <c r="H424" s="73">
        <v>1</v>
      </c>
    </row>
    <row r="425" spans="1:8" ht="51" x14ac:dyDescent="0.2">
      <c r="A425" s="82">
        <v>418</v>
      </c>
      <c r="B425" s="70" t="s">
        <v>359</v>
      </c>
      <c r="C425" s="71" t="s">
        <v>132</v>
      </c>
      <c r="D425" s="71" t="s">
        <v>541</v>
      </c>
      <c r="E425" s="71" t="s">
        <v>110</v>
      </c>
      <c r="F425" s="72">
        <v>695530</v>
      </c>
      <c r="G425" s="72">
        <v>289583.88</v>
      </c>
      <c r="H425" s="73">
        <v>0.41634994895978605</v>
      </c>
    </row>
    <row r="426" spans="1:8" ht="25.5" x14ac:dyDescent="0.2">
      <c r="A426" s="82">
        <v>419</v>
      </c>
      <c r="B426" s="70" t="s">
        <v>247</v>
      </c>
      <c r="C426" s="71" t="s">
        <v>132</v>
      </c>
      <c r="D426" s="71" t="s">
        <v>541</v>
      </c>
      <c r="E426" s="71" t="s">
        <v>177</v>
      </c>
      <c r="F426" s="72">
        <v>695530</v>
      </c>
      <c r="G426" s="72">
        <v>289583.88</v>
      </c>
      <c r="H426" s="73">
        <v>0.41634994895978605</v>
      </c>
    </row>
    <row r="427" spans="1:8" x14ac:dyDescent="0.2">
      <c r="A427" s="82">
        <v>420</v>
      </c>
      <c r="B427" s="66" t="s">
        <v>71</v>
      </c>
      <c r="C427" s="67" t="s">
        <v>133</v>
      </c>
      <c r="D427" s="67" t="s">
        <v>394</v>
      </c>
      <c r="E427" s="67" t="s">
        <v>110</v>
      </c>
      <c r="F427" s="68">
        <v>14773447.210000001</v>
      </c>
      <c r="G427" s="68">
        <v>4202113.7300000004</v>
      </c>
      <c r="H427" s="69">
        <v>0.28443691375941227</v>
      </c>
    </row>
    <row r="428" spans="1:8" x14ac:dyDescent="0.2">
      <c r="A428" s="82">
        <v>421</v>
      </c>
      <c r="B428" s="70" t="s">
        <v>72</v>
      </c>
      <c r="C428" s="71" t="s">
        <v>134</v>
      </c>
      <c r="D428" s="71" t="s">
        <v>394</v>
      </c>
      <c r="E428" s="71" t="s">
        <v>110</v>
      </c>
      <c r="F428" s="72">
        <v>13045703.210000001</v>
      </c>
      <c r="G428" s="72">
        <v>3429825.94</v>
      </c>
      <c r="H428" s="73">
        <v>0.26290847528793354</v>
      </c>
    </row>
    <row r="429" spans="1:8" ht="38.25" x14ac:dyDescent="0.2">
      <c r="A429" s="82">
        <v>422</v>
      </c>
      <c r="B429" s="70" t="s">
        <v>337</v>
      </c>
      <c r="C429" s="71" t="s">
        <v>134</v>
      </c>
      <c r="D429" s="71" t="s">
        <v>526</v>
      </c>
      <c r="E429" s="71" t="s">
        <v>110</v>
      </c>
      <c r="F429" s="72">
        <v>13045703.210000001</v>
      </c>
      <c r="G429" s="72">
        <v>3429825.94</v>
      </c>
      <c r="H429" s="73">
        <v>0.26290847528793354</v>
      </c>
    </row>
    <row r="430" spans="1:8" x14ac:dyDescent="0.2">
      <c r="A430" s="82">
        <v>423</v>
      </c>
      <c r="B430" s="70" t="s">
        <v>360</v>
      </c>
      <c r="C430" s="71" t="s">
        <v>134</v>
      </c>
      <c r="D430" s="71" t="s">
        <v>594</v>
      </c>
      <c r="E430" s="71" t="s">
        <v>110</v>
      </c>
      <c r="F430" s="72">
        <v>13045703.210000001</v>
      </c>
      <c r="G430" s="72">
        <v>3429825.94</v>
      </c>
      <c r="H430" s="73">
        <v>0.26290847528793354</v>
      </c>
    </row>
    <row r="431" spans="1:8" ht="63.75" x14ac:dyDescent="0.2">
      <c r="A431" s="82">
        <v>424</v>
      </c>
      <c r="B431" s="70" t="s">
        <v>773</v>
      </c>
      <c r="C431" s="71" t="s">
        <v>134</v>
      </c>
      <c r="D431" s="71" t="s">
        <v>774</v>
      </c>
      <c r="E431" s="71" t="s">
        <v>110</v>
      </c>
      <c r="F431" s="72">
        <v>492460</v>
      </c>
      <c r="G431" s="72">
        <v>350000</v>
      </c>
      <c r="H431" s="73">
        <v>0.71071762173577546</v>
      </c>
    </row>
    <row r="432" spans="1:8" x14ac:dyDescent="0.2">
      <c r="A432" s="82">
        <v>425</v>
      </c>
      <c r="B432" s="70" t="s">
        <v>278</v>
      </c>
      <c r="C432" s="71" t="s">
        <v>134</v>
      </c>
      <c r="D432" s="71" t="s">
        <v>774</v>
      </c>
      <c r="E432" s="71" t="s">
        <v>184</v>
      </c>
      <c r="F432" s="72">
        <v>492460</v>
      </c>
      <c r="G432" s="72">
        <v>350000</v>
      </c>
      <c r="H432" s="73">
        <v>0.71071762173577546</v>
      </c>
    </row>
    <row r="433" spans="1:8" x14ac:dyDescent="0.2">
      <c r="A433" s="82">
        <v>426</v>
      </c>
      <c r="B433" s="70" t="s">
        <v>361</v>
      </c>
      <c r="C433" s="71" t="s">
        <v>134</v>
      </c>
      <c r="D433" s="71" t="s">
        <v>542</v>
      </c>
      <c r="E433" s="71" t="s">
        <v>110</v>
      </c>
      <c r="F433" s="72">
        <v>4068611</v>
      </c>
      <c r="G433" s="72">
        <v>1934707.45</v>
      </c>
      <c r="H433" s="73">
        <v>0.475520380296863</v>
      </c>
    </row>
    <row r="434" spans="1:8" x14ac:dyDescent="0.2">
      <c r="A434" s="82">
        <v>427</v>
      </c>
      <c r="B434" s="70" t="s">
        <v>270</v>
      </c>
      <c r="C434" s="71" t="s">
        <v>134</v>
      </c>
      <c r="D434" s="71" t="s">
        <v>542</v>
      </c>
      <c r="E434" s="71" t="s">
        <v>178</v>
      </c>
      <c r="F434" s="72">
        <v>2675735</v>
      </c>
      <c r="G434" s="72">
        <v>1307091.72</v>
      </c>
      <c r="H434" s="73">
        <v>0.48849819582282999</v>
      </c>
    </row>
    <row r="435" spans="1:8" ht="25.5" x14ac:dyDescent="0.2">
      <c r="A435" s="82">
        <v>428</v>
      </c>
      <c r="B435" s="70" t="s">
        <v>247</v>
      </c>
      <c r="C435" s="71" t="s">
        <v>134</v>
      </c>
      <c r="D435" s="71" t="s">
        <v>542</v>
      </c>
      <c r="E435" s="71" t="s">
        <v>177</v>
      </c>
      <c r="F435" s="72">
        <v>967876</v>
      </c>
      <c r="G435" s="72">
        <v>418969.73</v>
      </c>
      <c r="H435" s="73">
        <v>0.43287541999181711</v>
      </c>
    </row>
    <row r="436" spans="1:8" x14ac:dyDescent="0.2">
      <c r="A436" s="82">
        <v>429</v>
      </c>
      <c r="B436" s="70" t="s">
        <v>250</v>
      </c>
      <c r="C436" s="71" t="s">
        <v>134</v>
      </c>
      <c r="D436" s="71" t="s">
        <v>542</v>
      </c>
      <c r="E436" s="71" t="s">
        <v>179</v>
      </c>
      <c r="F436" s="72">
        <v>425000</v>
      </c>
      <c r="G436" s="72">
        <v>208646</v>
      </c>
      <c r="H436" s="73">
        <v>0.49093176470588235</v>
      </c>
    </row>
    <row r="437" spans="1:8" ht="25.5" x14ac:dyDescent="0.2">
      <c r="A437" s="82">
        <v>430</v>
      </c>
      <c r="B437" s="70" t="s">
        <v>735</v>
      </c>
      <c r="C437" s="71" t="s">
        <v>134</v>
      </c>
      <c r="D437" s="71" t="s">
        <v>542</v>
      </c>
      <c r="E437" s="71" t="s">
        <v>736</v>
      </c>
      <c r="F437" s="72">
        <v>425000</v>
      </c>
      <c r="G437" s="72">
        <v>208646</v>
      </c>
      <c r="H437" s="73">
        <v>0.49093176470588235</v>
      </c>
    </row>
    <row r="438" spans="1:8" ht="38.25" x14ac:dyDescent="0.2">
      <c r="A438" s="82">
        <v>431</v>
      </c>
      <c r="B438" s="70" t="s">
        <v>362</v>
      </c>
      <c r="C438" s="71" t="s">
        <v>134</v>
      </c>
      <c r="D438" s="71" t="s">
        <v>543</v>
      </c>
      <c r="E438" s="71" t="s">
        <v>110</v>
      </c>
      <c r="F438" s="72">
        <v>1407523</v>
      </c>
      <c r="G438" s="72">
        <v>685989.2</v>
      </c>
      <c r="H438" s="73">
        <v>0.48737335020457923</v>
      </c>
    </row>
    <row r="439" spans="1:8" x14ac:dyDescent="0.2">
      <c r="A439" s="82">
        <v>432</v>
      </c>
      <c r="B439" s="70" t="s">
        <v>270</v>
      </c>
      <c r="C439" s="71" t="s">
        <v>134</v>
      </c>
      <c r="D439" s="71" t="s">
        <v>543</v>
      </c>
      <c r="E439" s="71" t="s">
        <v>178</v>
      </c>
      <c r="F439" s="72">
        <v>1337868</v>
      </c>
      <c r="G439" s="72">
        <v>648352.04</v>
      </c>
      <c r="H439" s="73">
        <v>0.48461585148908559</v>
      </c>
    </row>
    <row r="440" spans="1:8" ht="25.5" x14ac:dyDescent="0.2">
      <c r="A440" s="82">
        <v>433</v>
      </c>
      <c r="B440" s="70" t="s">
        <v>247</v>
      </c>
      <c r="C440" s="71" t="s">
        <v>134</v>
      </c>
      <c r="D440" s="71" t="s">
        <v>543</v>
      </c>
      <c r="E440" s="71" t="s">
        <v>177</v>
      </c>
      <c r="F440" s="72">
        <v>69655</v>
      </c>
      <c r="G440" s="72">
        <v>37637.160000000003</v>
      </c>
      <c r="H440" s="73">
        <v>0.54033680281386831</v>
      </c>
    </row>
    <row r="441" spans="1:8" ht="25.5" x14ac:dyDescent="0.2">
      <c r="A441" s="82">
        <v>434</v>
      </c>
      <c r="B441" s="70" t="s">
        <v>363</v>
      </c>
      <c r="C441" s="71" t="s">
        <v>134</v>
      </c>
      <c r="D441" s="71" t="s">
        <v>544</v>
      </c>
      <c r="E441" s="71" t="s">
        <v>110</v>
      </c>
      <c r="F441" s="72">
        <v>3533109.21</v>
      </c>
      <c r="G441" s="72">
        <v>149769.29</v>
      </c>
      <c r="H441" s="73">
        <v>4.2390223765542759E-2</v>
      </c>
    </row>
    <row r="442" spans="1:8" ht="25.5" x14ac:dyDescent="0.2">
      <c r="A442" s="82">
        <v>435</v>
      </c>
      <c r="B442" s="70" t="s">
        <v>247</v>
      </c>
      <c r="C442" s="71" t="s">
        <v>134</v>
      </c>
      <c r="D442" s="71" t="s">
        <v>544</v>
      </c>
      <c r="E442" s="71" t="s">
        <v>177</v>
      </c>
      <c r="F442" s="72">
        <v>3533109.21</v>
      </c>
      <c r="G442" s="72">
        <v>149769.29</v>
      </c>
      <c r="H442" s="73">
        <v>4.2390223765542759E-2</v>
      </c>
    </row>
    <row r="443" spans="1:8" ht="25.5" x14ac:dyDescent="0.2">
      <c r="A443" s="82">
        <v>436</v>
      </c>
      <c r="B443" s="70" t="s">
        <v>748</v>
      </c>
      <c r="C443" s="71" t="s">
        <v>134</v>
      </c>
      <c r="D443" s="71" t="s">
        <v>544</v>
      </c>
      <c r="E443" s="71" t="s">
        <v>749</v>
      </c>
      <c r="F443" s="72">
        <v>3348987.21</v>
      </c>
      <c r="G443" s="72">
        <v>0</v>
      </c>
      <c r="H443" s="73">
        <v>0</v>
      </c>
    </row>
    <row r="444" spans="1:8" ht="25.5" x14ac:dyDescent="0.2">
      <c r="A444" s="82">
        <v>437</v>
      </c>
      <c r="B444" s="70" t="s">
        <v>750</v>
      </c>
      <c r="C444" s="71" t="s">
        <v>134</v>
      </c>
      <c r="D444" s="71" t="s">
        <v>544</v>
      </c>
      <c r="E444" s="71" t="s">
        <v>751</v>
      </c>
      <c r="F444" s="72">
        <v>184122</v>
      </c>
      <c r="G444" s="72">
        <v>149769.29</v>
      </c>
      <c r="H444" s="73">
        <v>0.81342419699981539</v>
      </c>
    </row>
    <row r="445" spans="1:8" ht="25.5" x14ac:dyDescent="0.2">
      <c r="A445" s="82">
        <v>438</v>
      </c>
      <c r="B445" s="70" t="s">
        <v>364</v>
      </c>
      <c r="C445" s="71" t="s">
        <v>134</v>
      </c>
      <c r="D445" s="71" t="s">
        <v>545</v>
      </c>
      <c r="E445" s="71" t="s">
        <v>110</v>
      </c>
      <c r="F445" s="72">
        <v>30000</v>
      </c>
      <c r="G445" s="72">
        <v>15000</v>
      </c>
      <c r="H445" s="73">
        <v>0.5</v>
      </c>
    </row>
    <row r="446" spans="1:8" ht="25.5" x14ac:dyDescent="0.2">
      <c r="A446" s="82">
        <v>439</v>
      </c>
      <c r="B446" s="70" t="s">
        <v>247</v>
      </c>
      <c r="C446" s="71" t="s">
        <v>134</v>
      </c>
      <c r="D446" s="71" t="s">
        <v>545</v>
      </c>
      <c r="E446" s="71" t="s">
        <v>177</v>
      </c>
      <c r="F446" s="72">
        <v>30000</v>
      </c>
      <c r="G446" s="72">
        <v>15000</v>
      </c>
      <c r="H446" s="73">
        <v>0.5</v>
      </c>
    </row>
    <row r="447" spans="1:8" x14ac:dyDescent="0.2">
      <c r="A447" s="82">
        <v>440</v>
      </c>
      <c r="B447" s="70" t="s">
        <v>365</v>
      </c>
      <c r="C447" s="71" t="s">
        <v>134</v>
      </c>
      <c r="D447" s="71" t="s">
        <v>546</v>
      </c>
      <c r="E447" s="71" t="s">
        <v>110</v>
      </c>
      <c r="F447" s="72">
        <v>314000</v>
      </c>
      <c r="G447" s="72">
        <v>245860</v>
      </c>
      <c r="H447" s="73">
        <v>0.78299363057324844</v>
      </c>
    </row>
    <row r="448" spans="1:8" ht="25.5" x14ac:dyDescent="0.2">
      <c r="A448" s="82">
        <v>441</v>
      </c>
      <c r="B448" s="70" t="s">
        <v>247</v>
      </c>
      <c r="C448" s="71" t="s">
        <v>134</v>
      </c>
      <c r="D448" s="71" t="s">
        <v>546</v>
      </c>
      <c r="E448" s="71" t="s">
        <v>177</v>
      </c>
      <c r="F448" s="72">
        <v>314000</v>
      </c>
      <c r="G448" s="72">
        <v>245860</v>
      </c>
      <c r="H448" s="73">
        <v>0.78299363057324844</v>
      </c>
    </row>
    <row r="449" spans="1:8" ht="76.5" x14ac:dyDescent="0.2">
      <c r="A449" s="82">
        <v>442</v>
      </c>
      <c r="B449" s="70" t="s">
        <v>366</v>
      </c>
      <c r="C449" s="71" t="s">
        <v>134</v>
      </c>
      <c r="D449" s="71" t="s">
        <v>547</v>
      </c>
      <c r="E449" s="71" t="s">
        <v>110</v>
      </c>
      <c r="F449" s="72">
        <v>50000</v>
      </c>
      <c r="G449" s="72">
        <v>48500</v>
      </c>
      <c r="H449" s="73">
        <v>0.97</v>
      </c>
    </row>
    <row r="450" spans="1:8" ht="25.5" x14ac:dyDescent="0.2">
      <c r="A450" s="82">
        <v>443</v>
      </c>
      <c r="B450" s="70" t="s">
        <v>247</v>
      </c>
      <c r="C450" s="71" t="s">
        <v>134</v>
      </c>
      <c r="D450" s="71" t="s">
        <v>547</v>
      </c>
      <c r="E450" s="71" t="s">
        <v>177</v>
      </c>
      <c r="F450" s="72">
        <v>50000</v>
      </c>
      <c r="G450" s="72">
        <v>48500</v>
      </c>
      <c r="H450" s="73">
        <v>0.97</v>
      </c>
    </row>
    <row r="451" spans="1:8" ht="51" x14ac:dyDescent="0.2">
      <c r="A451" s="82">
        <v>444</v>
      </c>
      <c r="B451" s="70" t="s">
        <v>775</v>
      </c>
      <c r="C451" s="71" t="s">
        <v>134</v>
      </c>
      <c r="D451" s="71" t="s">
        <v>776</v>
      </c>
      <c r="E451" s="71" t="s">
        <v>110</v>
      </c>
      <c r="F451" s="72">
        <v>3150000</v>
      </c>
      <c r="G451" s="72">
        <v>0</v>
      </c>
      <c r="H451" s="73">
        <v>0</v>
      </c>
    </row>
    <row r="452" spans="1:8" x14ac:dyDescent="0.2">
      <c r="A452" s="82">
        <v>445</v>
      </c>
      <c r="B452" s="70" t="s">
        <v>278</v>
      </c>
      <c r="C452" s="71" t="s">
        <v>134</v>
      </c>
      <c r="D452" s="71" t="s">
        <v>776</v>
      </c>
      <c r="E452" s="71" t="s">
        <v>184</v>
      </c>
      <c r="F452" s="72">
        <v>3150000</v>
      </c>
      <c r="G452" s="72">
        <v>0</v>
      </c>
      <c r="H452" s="73">
        <v>0</v>
      </c>
    </row>
    <row r="453" spans="1:8" x14ac:dyDescent="0.2">
      <c r="A453" s="82">
        <v>446</v>
      </c>
      <c r="B453" s="70" t="s">
        <v>73</v>
      </c>
      <c r="C453" s="71" t="s">
        <v>135</v>
      </c>
      <c r="D453" s="71" t="s">
        <v>394</v>
      </c>
      <c r="E453" s="71" t="s">
        <v>110</v>
      </c>
      <c r="F453" s="72">
        <v>1727744</v>
      </c>
      <c r="G453" s="72">
        <v>772287.79</v>
      </c>
      <c r="H453" s="73">
        <v>0.44699202543895394</v>
      </c>
    </row>
    <row r="454" spans="1:8" ht="38.25" x14ac:dyDescent="0.2">
      <c r="A454" s="82">
        <v>447</v>
      </c>
      <c r="B454" s="70" t="s">
        <v>337</v>
      </c>
      <c r="C454" s="71" t="s">
        <v>135</v>
      </c>
      <c r="D454" s="71" t="s">
        <v>526</v>
      </c>
      <c r="E454" s="71" t="s">
        <v>110</v>
      </c>
      <c r="F454" s="72">
        <v>1727744</v>
      </c>
      <c r="G454" s="72">
        <v>772287.79</v>
      </c>
      <c r="H454" s="73">
        <v>0.44699202543895394</v>
      </c>
    </row>
    <row r="455" spans="1:8" x14ac:dyDescent="0.2">
      <c r="A455" s="82">
        <v>448</v>
      </c>
      <c r="B455" s="70" t="s">
        <v>367</v>
      </c>
      <c r="C455" s="71" t="s">
        <v>135</v>
      </c>
      <c r="D455" s="71" t="s">
        <v>595</v>
      </c>
      <c r="E455" s="71" t="s">
        <v>110</v>
      </c>
      <c r="F455" s="72">
        <v>1727744</v>
      </c>
      <c r="G455" s="72">
        <v>772287.79</v>
      </c>
      <c r="H455" s="73">
        <v>0.44699202543895394</v>
      </c>
    </row>
    <row r="456" spans="1:8" ht="38.25" x14ac:dyDescent="0.2">
      <c r="A456" s="82">
        <v>449</v>
      </c>
      <c r="B456" s="70" t="s">
        <v>368</v>
      </c>
      <c r="C456" s="71" t="s">
        <v>135</v>
      </c>
      <c r="D456" s="71" t="s">
        <v>548</v>
      </c>
      <c r="E456" s="71" t="s">
        <v>110</v>
      </c>
      <c r="F456" s="72">
        <v>1716444</v>
      </c>
      <c r="G456" s="72">
        <v>772287.79</v>
      </c>
      <c r="H456" s="73">
        <v>0.4499347429919065</v>
      </c>
    </row>
    <row r="457" spans="1:8" x14ac:dyDescent="0.2">
      <c r="A457" s="82">
        <v>450</v>
      </c>
      <c r="B457" s="70" t="s">
        <v>270</v>
      </c>
      <c r="C457" s="71" t="s">
        <v>135</v>
      </c>
      <c r="D457" s="71" t="s">
        <v>548</v>
      </c>
      <c r="E457" s="71" t="s">
        <v>178</v>
      </c>
      <c r="F457" s="72">
        <v>1524228</v>
      </c>
      <c r="G457" s="72">
        <v>730250.11</v>
      </c>
      <c r="H457" s="73">
        <v>0.47909506320576711</v>
      </c>
    </row>
    <row r="458" spans="1:8" ht="25.5" x14ac:dyDescent="0.2">
      <c r="A458" s="82">
        <v>451</v>
      </c>
      <c r="B458" s="70" t="s">
        <v>247</v>
      </c>
      <c r="C458" s="71" t="s">
        <v>135</v>
      </c>
      <c r="D458" s="71" t="s">
        <v>548</v>
      </c>
      <c r="E458" s="71" t="s">
        <v>177</v>
      </c>
      <c r="F458" s="72">
        <v>192216</v>
      </c>
      <c r="G458" s="72">
        <v>42037.68</v>
      </c>
      <c r="H458" s="73">
        <v>0.21870021226120614</v>
      </c>
    </row>
    <row r="459" spans="1:8" ht="38.25" x14ac:dyDescent="0.2">
      <c r="A459" s="82">
        <v>452</v>
      </c>
      <c r="B459" s="70" t="s">
        <v>777</v>
      </c>
      <c r="C459" s="71" t="s">
        <v>135</v>
      </c>
      <c r="D459" s="71" t="s">
        <v>778</v>
      </c>
      <c r="E459" s="71" t="s">
        <v>110</v>
      </c>
      <c r="F459" s="72">
        <v>11300</v>
      </c>
      <c r="G459" s="72">
        <v>0</v>
      </c>
      <c r="H459" s="73">
        <v>0</v>
      </c>
    </row>
    <row r="460" spans="1:8" ht="25.5" x14ac:dyDescent="0.2">
      <c r="A460" s="82">
        <v>453</v>
      </c>
      <c r="B460" s="70" t="s">
        <v>247</v>
      </c>
      <c r="C460" s="71" t="s">
        <v>135</v>
      </c>
      <c r="D460" s="71" t="s">
        <v>778</v>
      </c>
      <c r="E460" s="71" t="s">
        <v>177</v>
      </c>
      <c r="F460" s="72">
        <v>11300</v>
      </c>
      <c r="G460" s="72">
        <v>0</v>
      </c>
      <c r="H460" s="73">
        <v>0</v>
      </c>
    </row>
    <row r="461" spans="1:8" x14ac:dyDescent="0.2">
      <c r="A461" s="82">
        <v>454</v>
      </c>
      <c r="B461" s="66" t="s">
        <v>74</v>
      </c>
      <c r="C461" s="67" t="s">
        <v>136</v>
      </c>
      <c r="D461" s="67" t="s">
        <v>394</v>
      </c>
      <c r="E461" s="67" t="s">
        <v>110</v>
      </c>
      <c r="F461" s="68">
        <v>86093672</v>
      </c>
      <c r="G461" s="68">
        <v>48102132.880000003</v>
      </c>
      <c r="H461" s="69">
        <v>0.55871856505318995</v>
      </c>
    </row>
    <row r="462" spans="1:8" x14ac:dyDescent="0.2">
      <c r="A462" s="82">
        <v>455</v>
      </c>
      <c r="B462" s="70" t="s">
        <v>75</v>
      </c>
      <c r="C462" s="71" t="s">
        <v>137</v>
      </c>
      <c r="D462" s="71" t="s">
        <v>394</v>
      </c>
      <c r="E462" s="71" t="s">
        <v>110</v>
      </c>
      <c r="F462" s="72">
        <v>4038826</v>
      </c>
      <c r="G462" s="72">
        <v>2085690.95</v>
      </c>
      <c r="H462" s="73">
        <v>0.51641020187549547</v>
      </c>
    </row>
    <row r="463" spans="1:8" x14ac:dyDescent="0.2">
      <c r="A463" s="82">
        <v>456</v>
      </c>
      <c r="B463" s="70" t="s">
        <v>243</v>
      </c>
      <c r="C463" s="71" t="s">
        <v>137</v>
      </c>
      <c r="D463" s="71" t="s">
        <v>395</v>
      </c>
      <c r="E463" s="71" t="s">
        <v>110</v>
      </c>
      <c r="F463" s="72">
        <v>4038826</v>
      </c>
      <c r="G463" s="72">
        <v>2085690.95</v>
      </c>
      <c r="H463" s="73">
        <v>0.51641020187549547</v>
      </c>
    </row>
    <row r="464" spans="1:8" x14ac:dyDescent="0.2">
      <c r="A464" s="82">
        <v>457</v>
      </c>
      <c r="B464" s="70" t="s">
        <v>369</v>
      </c>
      <c r="C464" s="71" t="s">
        <v>137</v>
      </c>
      <c r="D464" s="71" t="s">
        <v>549</v>
      </c>
      <c r="E464" s="71" t="s">
        <v>110</v>
      </c>
      <c r="F464" s="72">
        <v>4038826</v>
      </c>
      <c r="G464" s="72">
        <v>2085690.95</v>
      </c>
      <c r="H464" s="73">
        <v>0.51641020187549547</v>
      </c>
    </row>
    <row r="465" spans="1:8" x14ac:dyDescent="0.2">
      <c r="A465" s="82">
        <v>458</v>
      </c>
      <c r="B465" s="70" t="s">
        <v>370</v>
      </c>
      <c r="C465" s="71" t="s">
        <v>137</v>
      </c>
      <c r="D465" s="71" t="s">
        <v>549</v>
      </c>
      <c r="E465" s="71" t="s">
        <v>185</v>
      </c>
      <c r="F465" s="72">
        <v>4038826</v>
      </c>
      <c r="G465" s="72">
        <v>2085690.95</v>
      </c>
      <c r="H465" s="73">
        <v>0.51641020187549547</v>
      </c>
    </row>
    <row r="466" spans="1:8" x14ac:dyDescent="0.2">
      <c r="A466" s="82">
        <v>459</v>
      </c>
      <c r="B466" s="70" t="s">
        <v>752</v>
      </c>
      <c r="C466" s="71" t="s">
        <v>137</v>
      </c>
      <c r="D466" s="71" t="s">
        <v>549</v>
      </c>
      <c r="E466" s="71" t="s">
        <v>753</v>
      </c>
      <c r="F466" s="72">
        <v>4038826</v>
      </c>
      <c r="G466" s="72">
        <v>2085690.95</v>
      </c>
      <c r="H466" s="73">
        <v>0.51641020187549547</v>
      </c>
    </row>
    <row r="467" spans="1:8" x14ac:dyDescent="0.2">
      <c r="A467" s="82">
        <v>460</v>
      </c>
      <c r="B467" s="70" t="s">
        <v>76</v>
      </c>
      <c r="C467" s="71" t="s">
        <v>138</v>
      </c>
      <c r="D467" s="71" t="s">
        <v>394</v>
      </c>
      <c r="E467" s="71" t="s">
        <v>110</v>
      </c>
      <c r="F467" s="72">
        <v>75836156</v>
      </c>
      <c r="G467" s="72">
        <v>43379402.140000001</v>
      </c>
      <c r="H467" s="73">
        <v>0.57201478065423039</v>
      </c>
    </row>
    <row r="468" spans="1:8" ht="38.25" x14ac:dyDescent="0.2">
      <c r="A468" s="82">
        <v>461</v>
      </c>
      <c r="B468" s="70" t="s">
        <v>254</v>
      </c>
      <c r="C468" s="71" t="s">
        <v>138</v>
      </c>
      <c r="D468" s="71" t="s">
        <v>470</v>
      </c>
      <c r="E468" s="71" t="s">
        <v>110</v>
      </c>
      <c r="F468" s="72">
        <v>3221300</v>
      </c>
      <c r="G468" s="72">
        <v>3221300</v>
      </c>
      <c r="H468" s="73">
        <v>1</v>
      </c>
    </row>
    <row r="469" spans="1:8" ht="51" x14ac:dyDescent="0.2">
      <c r="A469" s="82">
        <v>462</v>
      </c>
      <c r="B469" s="70" t="s">
        <v>255</v>
      </c>
      <c r="C469" s="71" t="s">
        <v>138</v>
      </c>
      <c r="D469" s="71" t="s">
        <v>585</v>
      </c>
      <c r="E469" s="71" t="s">
        <v>110</v>
      </c>
      <c r="F469" s="72">
        <v>3221300</v>
      </c>
      <c r="G469" s="72">
        <v>3221300</v>
      </c>
      <c r="H469" s="73">
        <v>1</v>
      </c>
    </row>
    <row r="470" spans="1:8" ht="25.5" x14ac:dyDescent="0.2">
      <c r="A470" s="82">
        <v>463</v>
      </c>
      <c r="B470" s="70" t="s">
        <v>371</v>
      </c>
      <c r="C470" s="71" t="s">
        <v>138</v>
      </c>
      <c r="D470" s="71" t="s">
        <v>635</v>
      </c>
      <c r="E470" s="71" t="s">
        <v>110</v>
      </c>
      <c r="F470" s="72">
        <v>177900</v>
      </c>
      <c r="G470" s="72">
        <v>177900</v>
      </c>
      <c r="H470" s="73">
        <v>1</v>
      </c>
    </row>
    <row r="471" spans="1:8" ht="25.5" x14ac:dyDescent="0.2">
      <c r="A471" s="82">
        <v>464</v>
      </c>
      <c r="B471" s="70" t="s">
        <v>372</v>
      </c>
      <c r="C471" s="71" t="s">
        <v>138</v>
      </c>
      <c r="D471" s="71" t="s">
        <v>635</v>
      </c>
      <c r="E471" s="71" t="s">
        <v>186</v>
      </c>
      <c r="F471" s="72">
        <v>177900</v>
      </c>
      <c r="G471" s="72">
        <v>177900</v>
      </c>
      <c r="H471" s="73">
        <v>1</v>
      </c>
    </row>
    <row r="472" spans="1:8" x14ac:dyDescent="0.2">
      <c r="A472" s="82">
        <v>465</v>
      </c>
      <c r="B472" s="70" t="s">
        <v>754</v>
      </c>
      <c r="C472" s="71" t="s">
        <v>138</v>
      </c>
      <c r="D472" s="71" t="s">
        <v>635</v>
      </c>
      <c r="E472" s="71" t="s">
        <v>755</v>
      </c>
      <c r="F472" s="72">
        <v>177900</v>
      </c>
      <c r="G472" s="72">
        <v>177900</v>
      </c>
      <c r="H472" s="73">
        <v>1</v>
      </c>
    </row>
    <row r="473" spans="1:8" ht="38.25" x14ac:dyDescent="0.2">
      <c r="A473" s="82">
        <v>466</v>
      </c>
      <c r="B473" s="70" t="s">
        <v>779</v>
      </c>
      <c r="C473" s="71" t="s">
        <v>138</v>
      </c>
      <c r="D473" s="71" t="s">
        <v>780</v>
      </c>
      <c r="E473" s="71" t="s">
        <v>110</v>
      </c>
      <c r="F473" s="72">
        <v>2521300</v>
      </c>
      <c r="G473" s="72">
        <v>2521300</v>
      </c>
      <c r="H473" s="73">
        <v>1</v>
      </c>
    </row>
    <row r="474" spans="1:8" ht="25.5" x14ac:dyDescent="0.2">
      <c r="A474" s="82">
        <v>467</v>
      </c>
      <c r="B474" s="70" t="s">
        <v>372</v>
      </c>
      <c r="C474" s="71" t="s">
        <v>138</v>
      </c>
      <c r="D474" s="71" t="s">
        <v>780</v>
      </c>
      <c r="E474" s="71" t="s">
        <v>186</v>
      </c>
      <c r="F474" s="72">
        <v>2521300</v>
      </c>
      <c r="G474" s="72">
        <v>2521300</v>
      </c>
      <c r="H474" s="73">
        <v>1</v>
      </c>
    </row>
    <row r="475" spans="1:8" x14ac:dyDescent="0.2">
      <c r="A475" s="82">
        <v>468</v>
      </c>
      <c r="B475" s="70" t="s">
        <v>754</v>
      </c>
      <c r="C475" s="71" t="s">
        <v>138</v>
      </c>
      <c r="D475" s="71" t="s">
        <v>780</v>
      </c>
      <c r="E475" s="71" t="s">
        <v>755</v>
      </c>
      <c r="F475" s="72">
        <v>2521300</v>
      </c>
      <c r="G475" s="72">
        <v>2521300</v>
      </c>
      <c r="H475" s="73">
        <v>1</v>
      </c>
    </row>
    <row r="476" spans="1:8" ht="38.25" x14ac:dyDescent="0.2">
      <c r="A476" s="82">
        <v>469</v>
      </c>
      <c r="B476" s="70" t="s">
        <v>373</v>
      </c>
      <c r="C476" s="71" t="s">
        <v>138</v>
      </c>
      <c r="D476" s="71" t="s">
        <v>636</v>
      </c>
      <c r="E476" s="71" t="s">
        <v>110</v>
      </c>
      <c r="F476" s="72">
        <v>522100</v>
      </c>
      <c r="G476" s="72">
        <v>522100</v>
      </c>
      <c r="H476" s="73">
        <v>1</v>
      </c>
    </row>
    <row r="477" spans="1:8" ht="25.5" x14ac:dyDescent="0.2">
      <c r="A477" s="82">
        <v>470</v>
      </c>
      <c r="B477" s="70" t="s">
        <v>372</v>
      </c>
      <c r="C477" s="71" t="s">
        <v>138</v>
      </c>
      <c r="D477" s="71" t="s">
        <v>636</v>
      </c>
      <c r="E477" s="71" t="s">
        <v>186</v>
      </c>
      <c r="F477" s="72">
        <v>522100</v>
      </c>
      <c r="G477" s="72">
        <v>522100</v>
      </c>
      <c r="H477" s="73">
        <v>1</v>
      </c>
    </row>
    <row r="478" spans="1:8" x14ac:dyDescent="0.2">
      <c r="A478" s="82">
        <v>471</v>
      </c>
      <c r="B478" s="70" t="s">
        <v>754</v>
      </c>
      <c r="C478" s="71" t="s">
        <v>138</v>
      </c>
      <c r="D478" s="71" t="s">
        <v>636</v>
      </c>
      <c r="E478" s="71" t="s">
        <v>755</v>
      </c>
      <c r="F478" s="72">
        <v>522100</v>
      </c>
      <c r="G478" s="72">
        <v>522100</v>
      </c>
      <c r="H478" s="73">
        <v>1</v>
      </c>
    </row>
    <row r="479" spans="1:8" ht="38.25" x14ac:dyDescent="0.2">
      <c r="A479" s="82">
        <v>472</v>
      </c>
      <c r="B479" s="70" t="s">
        <v>337</v>
      </c>
      <c r="C479" s="71" t="s">
        <v>138</v>
      </c>
      <c r="D479" s="71" t="s">
        <v>526</v>
      </c>
      <c r="E479" s="71" t="s">
        <v>110</v>
      </c>
      <c r="F479" s="72">
        <v>1889600</v>
      </c>
      <c r="G479" s="72">
        <v>0</v>
      </c>
      <c r="H479" s="73">
        <v>0</v>
      </c>
    </row>
    <row r="480" spans="1:8" ht="25.5" x14ac:dyDescent="0.2">
      <c r="A480" s="82">
        <v>473</v>
      </c>
      <c r="B480" s="70" t="s">
        <v>374</v>
      </c>
      <c r="C480" s="71" t="s">
        <v>138</v>
      </c>
      <c r="D480" s="71" t="s">
        <v>596</v>
      </c>
      <c r="E480" s="71" t="s">
        <v>110</v>
      </c>
      <c r="F480" s="72">
        <v>1671000</v>
      </c>
      <c r="G480" s="72">
        <v>0</v>
      </c>
      <c r="H480" s="73">
        <v>0</v>
      </c>
    </row>
    <row r="481" spans="1:8" ht="25.5" x14ac:dyDescent="0.2">
      <c r="A481" s="82">
        <v>474</v>
      </c>
      <c r="B481" s="70" t="s">
        <v>375</v>
      </c>
      <c r="C481" s="71" t="s">
        <v>138</v>
      </c>
      <c r="D481" s="71" t="s">
        <v>781</v>
      </c>
      <c r="E481" s="71" t="s">
        <v>110</v>
      </c>
      <c r="F481" s="72">
        <v>1512000</v>
      </c>
      <c r="G481" s="72">
        <v>0</v>
      </c>
      <c r="H481" s="73">
        <v>0</v>
      </c>
    </row>
    <row r="482" spans="1:8" ht="25.5" x14ac:dyDescent="0.2">
      <c r="A482" s="82">
        <v>475</v>
      </c>
      <c r="B482" s="70" t="s">
        <v>372</v>
      </c>
      <c r="C482" s="71" t="s">
        <v>138</v>
      </c>
      <c r="D482" s="71" t="s">
        <v>781</v>
      </c>
      <c r="E482" s="71" t="s">
        <v>186</v>
      </c>
      <c r="F482" s="72">
        <v>1512000</v>
      </c>
      <c r="G482" s="72">
        <v>0</v>
      </c>
      <c r="H482" s="73">
        <v>0</v>
      </c>
    </row>
    <row r="483" spans="1:8" x14ac:dyDescent="0.2">
      <c r="A483" s="82">
        <v>476</v>
      </c>
      <c r="B483" s="70" t="s">
        <v>754</v>
      </c>
      <c r="C483" s="71" t="s">
        <v>138</v>
      </c>
      <c r="D483" s="71" t="s">
        <v>781</v>
      </c>
      <c r="E483" s="71" t="s">
        <v>755</v>
      </c>
      <c r="F483" s="72">
        <v>1512000</v>
      </c>
      <c r="G483" s="72">
        <v>0</v>
      </c>
      <c r="H483" s="73">
        <v>0</v>
      </c>
    </row>
    <row r="484" spans="1:8" ht="25.5" x14ac:dyDescent="0.2">
      <c r="A484" s="82">
        <v>477</v>
      </c>
      <c r="B484" s="70" t="s">
        <v>782</v>
      </c>
      <c r="C484" s="71" t="s">
        <v>138</v>
      </c>
      <c r="D484" s="71" t="s">
        <v>783</v>
      </c>
      <c r="E484" s="71" t="s">
        <v>110</v>
      </c>
      <c r="F484" s="72">
        <v>159000</v>
      </c>
      <c r="G484" s="72">
        <v>0</v>
      </c>
      <c r="H484" s="73">
        <v>0</v>
      </c>
    </row>
    <row r="485" spans="1:8" ht="25.5" x14ac:dyDescent="0.2">
      <c r="A485" s="82">
        <v>478</v>
      </c>
      <c r="B485" s="70" t="s">
        <v>372</v>
      </c>
      <c r="C485" s="71" t="s">
        <v>138</v>
      </c>
      <c r="D485" s="71" t="s">
        <v>783</v>
      </c>
      <c r="E485" s="71" t="s">
        <v>186</v>
      </c>
      <c r="F485" s="72">
        <v>159000</v>
      </c>
      <c r="G485" s="72">
        <v>0</v>
      </c>
      <c r="H485" s="73">
        <v>0</v>
      </c>
    </row>
    <row r="486" spans="1:8" x14ac:dyDescent="0.2">
      <c r="A486" s="82">
        <v>479</v>
      </c>
      <c r="B486" s="70" t="s">
        <v>754</v>
      </c>
      <c r="C486" s="71" t="s">
        <v>138</v>
      </c>
      <c r="D486" s="71" t="s">
        <v>783</v>
      </c>
      <c r="E486" s="71" t="s">
        <v>755</v>
      </c>
      <c r="F486" s="72">
        <v>159000</v>
      </c>
      <c r="G486" s="72">
        <v>0</v>
      </c>
      <c r="H486" s="73">
        <v>0</v>
      </c>
    </row>
    <row r="487" spans="1:8" ht="38.25" x14ac:dyDescent="0.2">
      <c r="A487" s="82">
        <v>480</v>
      </c>
      <c r="B487" s="70" t="s">
        <v>597</v>
      </c>
      <c r="C487" s="71" t="s">
        <v>138</v>
      </c>
      <c r="D487" s="71" t="s">
        <v>598</v>
      </c>
      <c r="E487" s="71" t="s">
        <v>110</v>
      </c>
      <c r="F487" s="72">
        <v>218600</v>
      </c>
      <c r="G487" s="72">
        <v>0</v>
      </c>
      <c r="H487" s="73">
        <v>0</v>
      </c>
    </row>
    <row r="488" spans="1:8" ht="25.5" x14ac:dyDescent="0.2">
      <c r="A488" s="82">
        <v>481</v>
      </c>
      <c r="B488" s="70" t="s">
        <v>784</v>
      </c>
      <c r="C488" s="71" t="s">
        <v>138</v>
      </c>
      <c r="D488" s="71" t="s">
        <v>785</v>
      </c>
      <c r="E488" s="71" t="s">
        <v>110</v>
      </c>
      <c r="F488" s="72">
        <v>38600</v>
      </c>
      <c r="G488" s="72">
        <v>0</v>
      </c>
      <c r="H488" s="73">
        <v>0</v>
      </c>
    </row>
    <row r="489" spans="1:8" ht="25.5" x14ac:dyDescent="0.2">
      <c r="A489" s="82">
        <v>482</v>
      </c>
      <c r="B489" s="70" t="s">
        <v>372</v>
      </c>
      <c r="C489" s="71" t="s">
        <v>138</v>
      </c>
      <c r="D489" s="71" t="s">
        <v>785</v>
      </c>
      <c r="E489" s="71" t="s">
        <v>186</v>
      </c>
      <c r="F489" s="72">
        <v>38600</v>
      </c>
      <c r="G489" s="72">
        <v>0</v>
      </c>
      <c r="H489" s="73">
        <v>0</v>
      </c>
    </row>
    <row r="490" spans="1:8" x14ac:dyDescent="0.2">
      <c r="A490" s="82">
        <v>483</v>
      </c>
      <c r="B490" s="70" t="s">
        <v>754</v>
      </c>
      <c r="C490" s="71" t="s">
        <v>138</v>
      </c>
      <c r="D490" s="71" t="s">
        <v>785</v>
      </c>
      <c r="E490" s="71" t="s">
        <v>755</v>
      </c>
      <c r="F490" s="72">
        <v>38600</v>
      </c>
      <c r="G490" s="72">
        <v>0</v>
      </c>
      <c r="H490" s="73">
        <v>0</v>
      </c>
    </row>
    <row r="491" spans="1:8" ht="25.5" x14ac:dyDescent="0.2">
      <c r="A491" s="82">
        <v>484</v>
      </c>
      <c r="B491" s="70" t="s">
        <v>786</v>
      </c>
      <c r="C491" s="71" t="s">
        <v>138</v>
      </c>
      <c r="D491" s="71" t="s">
        <v>787</v>
      </c>
      <c r="E491" s="71" t="s">
        <v>110</v>
      </c>
      <c r="F491" s="72">
        <v>180000</v>
      </c>
      <c r="G491" s="72">
        <v>0</v>
      </c>
      <c r="H491" s="73">
        <v>0</v>
      </c>
    </row>
    <row r="492" spans="1:8" ht="25.5" x14ac:dyDescent="0.2">
      <c r="A492" s="82">
        <v>485</v>
      </c>
      <c r="B492" s="70" t="s">
        <v>372</v>
      </c>
      <c r="C492" s="71" t="s">
        <v>138</v>
      </c>
      <c r="D492" s="71" t="s">
        <v>787</v>
      </c>
      <c r="E492" s="71" t="s">
        <v>186</v>
      </c>
      <c r="F492" s="72">
        <v>180000</v>
      </c>
      <c r="G492" s="72">
        <v>0</v>
      </c>
      <c r="H492" s="73">
        <v>0</v>
      </c>
    </row>
    <row r="493" spans="1:8" x14ac:dyDescent="0.2">
      <c r="A493" s="82">
        <v>486</v>
      </c>
      <c r="B493" s="70" t="s">
        <v>754</v>
      </c>
      <c r="C493" s="71" t="s">
        <v>138</v>
      </c>
      <c r="D493" s="71" t="s">
        <v>787</v>
      </c>
      <c r="E493" s="71" t="s">
        <v>755</v>
      </c>
      <c r="F493" s="72">
        <v>180000</v>
      </c>
      <c r="G493" s="72">
        <v>0</v>
      </c>
      <c r="H493" s="73">
        <v>0</v>
      </c>
    </row>
    <row r="494" spans="1:8" ht="38.25" x14ac:dyDescent="0.2">
      <c r="A494" s="82">
        <v>487</v>
      </c>
      <c r="B494" s="70" t="s">
        <v>376</v>
      </c>
      <c r="C494" s="71" t="s">
        <v>138</v>
      </c>
      <c r="D494" s="71" t="s">
        <v>550</v>
      </c>
      <c r="E494" s="71" t="s">
        <v>110</v>
      </c>
      <c r="F494" s="72">
        <v>70390110</v>
      </c>
      <c r="G494" s="72">
        <v>40030758.140000001</v>
      </c>
      <c r="H494" s="73">
        <v>0.56869861604137284</v>
      </c>
    </row>
    <row r="495" spans="1:8" ht="25.5" x14ac:dyDescent="0.2">
      <c r="A495" s="82">
        <v>488</v>
      </c>
      <c r="B495" s="70" t="s">
        <v>377</v>
      </c>
      <c r="C495" s="71" t="s">
        <v>138</v>
      </c>
      <c r="D495" s="71" t="s">
        <v>551</v>
      </c>
      <c r="E495" s="71" t="s">
        <v>110</v>
      </c>
      <c r="F495" s="72">
        <v>119000</v>
      </c>
      <c r="G495" s="72">
        <v>27000</v>
      </c>
      <c r="H495" s="73">
        <v>0.22689075630252101</v>
      </c>
    </row>
    <row r="496" spans="1:8" x14ac:dyDescent="0.2">
      <c r="A496" s="82">
        <v>489</v>
      </c>
      <c r="B496" s="70" t="s">
        <v>262</v>
      </c>
      <c r="C496" s="71" t="s">
        <v>138</v>
      </c>
      <c r="D496" s="71" t="s">
        <v>551</v>
      </c>
      <c r="E496" s="71" t="s">
        <v>182</v>
      </c>
      <c r="F496" s="72">
        <v>119000</v>
      </c>
      <c r="G496" s="72">
        <v>27000</v>
      </c>
      <c r="H496" s="73">
        <v>0.22689075630252101</v>
      </c>
    </row>
    <row r="497" spans="1:8" x14ac:dyDescent="0.2">
      <c r="A497" s="82">
        <v>490</v>
      </c>
      <c r="B497" s="70" t="s">
        <v>788</v>
      </c>
      <c r="C497" s="71" t="s">
        <v>138</v>
      </c>
      <c r="D497" s="71" t="s">
        <v>551</v>
      </c>
      <c r="E497" s="71" t="s">
        <v>182</v>
      </c>
      <c r="F497" s="72">
        <v>119000</v>
      </c>
      <c r="G497" s="72">
        <v>27000</v>
      </c>
      <c r="H497" s="73">
        <v>0.22689075630252101</v>
      </c>
    </row>
    <row r="498" spans="1:8" ht="25.5" x14ac:dyDescent="0.2">
      <c r="A498" s="82">
        <v>491</v>
      </c>
      <c r="B498" s="70" t="s">
        <v>378</v>
      </c>
      <c r="C498" s="71" t="s">
        <v>138</v>
      </c>
      <c r="D498" s="71" t="s">
        <v>552</v>
      </c>
      <c r="E498" s="71" t="s">
        <v>110</v>
      </c>
      <c r="F498" s="72">
        <v>80000</v>
      </c>
      <c r="G498" s="72">
        <v>0</v>
      </c>
      <c r="H498" s="73">
        <v>0</v>
      </c>
    </row>
    <row r="499" spans="1:8" ht="25.5" x14ac:dyDescent="0.2">
      <c r="A499" s="82">
        <v>492</v>
      </c>
      <c r="B499" s="70" t="s">
        <v>247</v>
      </c>
      <c r="C499" s="71" t="s">
        <v>138</v>
      </c>
      <c r="D499" s="71" t="s">
        <v>552</v>
      </c>
      <c r="E499" s="71" t="s">
        <v>177</v>
      </c>
      <c r="F499" s="72">
        <v>80000</v>
      </c>
      <c r="G499" s="72">
        <v>0</v>
      </c>
      <c r="H499" s="73">
        <v>0</v>
      </c>
    </row>
    <row r="500" spans="1:8" ht="25.5" x14ac:dyDescent="0.2">
      <c r="A500" s="82">
        <v>493</v>
      </c>
      <c r="B500" s="70" t="s">
        <v>379</v>
      </c>
      <c r="C500" s="71" t="s">
        <v>138</v>
      </c>
      <c r="D500" s="71" t="s">
        <v>553</v>
      </c>
      <c r="E500" s="71" t="s">
        <v>110</v>
      </c>
      <c r="F500" s="72">
        <v>355000</v>
      </c>
      <c r="G500" s="72">
        <v>81000</v>
      </c>
      <c r="H500" s="73">
        <v>0.22816901408450704</v>
      </c>
    </row>
    <row r="501" spans="1:8" ht="25.5" x14ac:dyDescent="0.2">
      <c r="A501" s="82">
        <v>494</v>
      </c>
      <c r="B501" s="70" t="s">
        <v>380</v>
      </c>
      <c r="C501" s="71" t="s">
        <v>138</v>
      </c>
      <c r="D501" s="71" t="s">
        <v>553</v>
      </c>
      <c r="E501" s="71" t="s">
        <v>187</v>
      </c>
      <c r="F501" s="72">
        <v>355000</v>
      </c>
      <c r="G501" s="72">
        <v>81000</v>
      </c>
      <c r="H501" s="73">
        <v>0.22816901408450704</v>
      </c>
    </row>
    <row r="502" spans="1:8" ht="38.25" x14ac:dyDescent="0.2">
      <c r="A502" s="82">
        <v>495</v>
      </c>
      <c r="B502" s="70" t="s">
        <v>756</v>
      </c>
      <c r="C502" s="71" t="s">
        <v>138</v>
      </c>
      <c r="D502" s="71" t="s">
        <v>553</v>
      </c>
      <c r="E502" s="71" t="s">
        <v>757</v>
      </c>
      <c r="F502" s="72">
        <v>355000</v>
      </c>
      <c r="G502" s="72">
        <v>81000</v>
      </c>
      <c r="H502" s="73">
        <v>0.22816901408450704</v>
      </c>
    </row>
    <row r="503" spans="1:8" ht="76.5" x14ac:dyDescent="0.2">
      <c r="A503" s="82">
        <v>496</v>
      </c>
      <c r="B503" s="70" t="s">
        <v>554</v>
      </c>
      <c r="C503" s="71" t="s">
        <v>138</v>
      </c>
      <c r="D503" s="71" t="s">
        <v>555</v>
      </c>
      <c r="E503" s="71" t="s">
        <v>110</v>
      </c>
      <c r="F503" s="72">
        <v>90000</v>
      </c>
      <c r="G503" s="72">
        <v>5900</v>
      </c>
      <c r="H503" s="73">
        <v>6.5555555555555561E-2</v>
      </c>
    </row>
    <row r="504" spans="1:8" ht="25.5" x14ac:dyDescent="0.2">
      <c r="A504" s="82">
        <v>497</v>
      </c>
      <c r="B504" s="70" t="s">
        <v>247</v>
      </c>
      <c r="C504" s="71" t="s">
        <v>138</v>
      </c>
      <c r="D504" s="71" t="s">
        <v>555</v>
      </c>
      <c r="E504" s="71" t="s">
        <v>177</v>
      </c>
      <c r="F504" s="72">
        <v>90000</v>
      </c>
      <c r="G504" s="72">
        <v>5900</v>
      </c>
      <c r="H504" s="73">
        <v>6.5555555555555561E-2</v>
      </c>
    </row>
    <row r="505" spans="1:8" ht="25.5" x14ac:dyDescent="0.2">
      <c r="A505" s="82">
        <v>498</v>
      </c>
      <c r="B505" s="70" t="s">
        <v>556</v>
      </c>
      <c r="C505" s="71" t="s">
        <v>138</v>
      </c>
      <c r="D505" s="71" t="s">
        <v>557</v>
      </c>
      <c r="E505" s="71" t="s">
        <v>110</v>
      </c>
      <c r="F505" s="72">
        <v>10000</v>
      </c>
      <c r="G505" s="72">
        <v>0</v>
      </c>
      <c r="H505" s="73">
        <v>0</v>
      </c>
    </row>
    <row r="506" spans="1:8" ht="25.5" x14ac:dyDescent="0.2">
      <c r="A506" s="82">
        <v>499</v>
      </c>
      <c r="B506" s="70" t="s">
        <v>247</v>
      </c>
      <c r="C506" s="71" t="s">
        <v>138</v>
      </c>
      <c r="D506" s="71" t="s">
        <v>557</v>
      </c>
      <c r="E506" s="71" t="s">
        <v>177</v>
      </c>
      <c r="F506" s="72">
        <v>10000</v>
      </c>
      <c r="G506" s="72">
        <v>0</v>
      </c>
      <c r="H506" s="73">
        <v>0</v>
      </c>
    </row>
    <row r="507" spans="1:8" ht="114.75" x14ac:dyDescent="0.2">
      <c r="A507" s="82">
        <v>500</v>
      </c>
      <c r="B507" s="70" t="s">
        <v>702</v>
      </c>
      <c r="C507" s="71" t="s">
        <v>138</v>
      </c>
      <c r="D507" s="71" t="s">
        <v>558</v>
      </c>
      <c r="E507" s="71" t="s">
        <v>110</v>
      </c>
      <c r="F507" s="72">
        <v>7983160</v>
      </c>
      <c r="G507" s="72">
        <v>5295279.08</v>
      </c>
      <c r="H507" s="73">
        <v>0.66330614443403368</v>
      </c>
    </row>
    <row r="508" spans="1:8" ht="25.5" x14ac:dyDescent="0.2">
      <c r="A508" s="82">
        <v>501</v>
      </c>
      <c r="B508" s="70" t="s">
        <v>247</v>
      </c>
      <c r="C508" s="71" t="s">
        <v>138</v>
      </c>
      <c r="D508" s="71" t="s">
        <v>558</v>
      </c>
      <c r="E508" s="71" t="s">
        <v>177</v>
      </c>
      <c r="F508" s="72">
        <v>122000</v>
      </c>
      <c r="G508" s="72">
        <v>65510.97</v>
      </c>
      <c r="H508" s="73">
        <v>0.53697516393442624</v>
      </c>
    </row>
    <row r="509" spans="1:8" x14ac:dyDescent="0.2">
      <c r="A509" s="82">
        <v>502</v>
      </c>
      <c r="B509" s="70" t="s">
        <v>370</v>
      </c>
      <c r="C509" s="71" t="s">
        <v>138</v>
      </c>
      <c r="D509" s="71" t="s">
        <v>558</v>
      </c>
      <c r="E509" s="71" t="s">
        <v>185</v>
      </c>
      <c r="F509" s="72">
        <v>7861160</v>
      </c>
      <c r="G509" s="72">
        <v>5229768.1100000003</v>
      </c>
      <c r="H509" s="73">
        <v>0.66526671763454759</v>
      </c>
    </row>
    <row r="510" spans="1:8" ht="25.5" x14ac:dyDescent="0.2">
      <c r="A510" s="82">
        <v>503</v>
      </c>
      <c r="B510" s="70" t="s">
        <v>758</v>
      </c>
      <c r="C510" s="71" t="s">
        <v>138</v>
      </c>
      <c r="D510" s="71" t="s">
        <v>558</v>
      </c>
      <c r="E510" s="71" t="s">
        <v>759</v>
      </c>
      <c r="F510" s="72">
        <v>7861160</v>
      </c>
      <c r="G510" s="72">
        <v>5229768.1100000003</v>
      </c>
      <c r="H510" s="73">
        <v>0.66526671763454759</v>
      </c>
    </row>
    <row r="511" spans="1:8" ht="102" x14ac:dyDescent="0.2">
      <c r="A511" s="82">
        <v>504</v>
      </c>
      <c r="B511" s="70" t="s">
        <v>703</v>
      </c>
      <c r="C511" s="71" t="s">
        <v>138</v>
      </c>
      <c r="D511" s="71" t="s">
        <v>559</v>
      </c>
      <c r="E511" s="71" t="s">
        <v>110</v>
      </c>
      <c r="F511" s="72">
        <v>55518150</v>
      </c>
      <c r="G511" s="72">
        <v>30560711.239999998</v>
      </c>
      <c r="H511" s="73">
        <v>0.55046342934697934</v>
      </c>
    </row>
    <row r="512" spans="1:8" ht="25.5" x14ac:dyDescent="0.2">
      <c r="A512" s="82">
        <v>505</v>
      </c>
      <c r="B512" s="70" t="s">
        <v>247</v>
      </c>
      <c r="C512" s="71" t="s">
        <v>138</v>
      </c>
      <c r="D512" s="71" t="s">
        <v>559</v>
      </c>
      <c r="E512" s="71" t="s">
        <v>177</v>
      </c>
      <c r="F512" s="72">
        <v>670000</v>
      </c>
      <c r="G512" s="72">
        <v>351075.46</v>
      </c>
      <c r="H512" s="73">
        <v>0.52399322388059699</v>
      </c>
    </row>
    <row r="513" spans="1:8" x14ac:dyDescent="0.2">
      <c r="A513" s="82">
        <v>506</v>
      </c>
      <c r="B513" s="70" t="s">
        <v>370</v>
      </c>
      <c r="C513" s="71" t="s">
        <v>138</v>
      </c>
      <c r="D513" s="71" t="s">
        <v>559</v>
      </c>
      <c r="E513" s="71" t="s">
        <v>185</v>
      </c>
      <c r="F513" s="72">
        <v>54848150</v>
      </c>
      <c r="G513" s="72">
        <v>30209635.780000001</v>
      </c>
      <c r="H513" s="73">
        <v>0.55078677731154102</v>
      </c>
    </row>
    <row r="514" spans="1:8" ht="25.5" x14ac:dyDescent="0.2">
      <c r="A514" s="82">
        <v>507</v>
      </c>
      <c r="B514" s="70" t="s">
        <v>758</v>
      </c>
      <c r="C514" s="71" t="s">
        <v>138</v>
      </c>
      <c r="D514" s="71" t="s">
        <v>559</v>
      </c>
      <c r="E514" s="71" t="s">
        <v>759</v>
      </c>
      <c r="F514" s="72">
        <v>54848150</v>
      </c>
      <c r="G514" s="72">
        <v>30209635.780000001</v>
      </c>
      <c r="H514" s="73">
        <v>0.55078677731154102</v>
      </c>
    </row>
    <row r="515" spans="1:8" ht="51" x14ac:dyDescent="0.2">
      <c r="A515" s="82">
        <v>508</v>
      </c>
      <c r="B515" s="70" t="s">
        <v>704</v>
      </c>
      <c r="C515" s="71" t="s">
        <v>138</v>
      </c>
      <c r="D515" s="71" t="s">
        <v>560</v>
      </c>
      <c r="E515" s="71" t="s">
        <v>110</v>
      </c>
      <c r="F515" s="72">
        <v>6229000</v>
      </c>
      <c r="G515" s="72">
        <v>4060867.82</v>
      </c>
      <c r="H515" s="73">
        <v>0.65192933376143847</v>
      </c>
    </row>
    <row r="516" spans="1:8" ht="25.5" x14ac:dyDescent="0.2">
      <c r="A516" s="82">
        <v>509</v>
      </c>
      <c r="B516" s="70" t="s">
        <v>247</v>
      </c>
      <c r="C516" s="71" t="s">
        <v>138</v>
      </c>
      <c r="D516" s="71" t="s">
        <v>560</v>
      </c>
      <c r="E516" s="71" t="s">
        <v>177</v>
      </c>
      <c r="F516" s="72">
        <v>96000</v>
      </c>
      <c r="G516" s="72">
        <v>48323.8</v>
      </c>
      <c r="H516" s="73">
        <v>0.50337291666666661</v>
      </c>
    </row>
    <row r="517" spans="1:8" x14ac:dyDescent="0.2">
      <c r="A517" s="82">
        <v>510</v>
      </c>
      <c r="B517" s="70" t="s">
        <v>370</v>
      </c>
      <c r="C517" s="71" t="s">
        <v>138</v>
      </c>
      <c r="D517" s="71" t="s">
        <v>560</v>
      </c>
      <c r="E517" s="71" t="s">
        <v>185</v>
      </c>
      <c r="F517" s="72">
        <v>6133000</v>
      </c>
      <c r="G517" s="72">
        <v>4012544.02</v>
      </c>
      <c r="H517" s="73">
        <v>0.65425469101581613</v>
      </c>
    </row>
    <row r="518" spans="1:8" ht="25.5" x14ac:dyDescent="0.2">
      <c r="A518" s="82">
        <v>511</v>
      </c>
      <c r="B518" s="70" t="s">
        <v>758</v>
      </c>
      <c r="C518" s="71" t="s">
        <v>138</v>
      </c>
      <c r="D518" s="71" t="s">
        <v>560</v>
      </c>
      <c r="E518" s="71" t="s">
        <v>759</v>
      </c>
      <c r="F518" s="72">
        <v>6133000</v>
      </c>
      <c r="G518" s="72">
        <v>4012544.02</v>
      </c>
      <c r="H518" s="73">
        <v>0.65425469101581613</v>
      </c>
    </row>
    <row r="519" spans="1:8" ht="114.75" x14ac:dyDescent="0.2">
      <c r="A519" s="82">
        <v>512</v>
      </c>
      <c r="B519" s="70" t="s">
        <v>789</v>
      </c>
      <c r="C519" s="71" t="s">
        <v>138</v>
      </c>
      <c r="D519" s="71" t="s">
        <v>790</v>
      </c>
      <c r="E519" s="71" t="s">
        <v>110</v>
      </c>
      <c r="F519" s="72">
        <v>5800</v>
      </c>
      <c r="G519" s="72">
        <v>0</v>
      </c>
      <c r="H519" s="73">
        <v>0</v>
      </c>
    </row>
    <row r="520" spans="1:8" ht="25.5" x14ac:dyDescent="0.2">
      <c r="A520" s="82">
        <v>513</v>
      </c>
      <c r="B520" s="70" t="s">
        <v>247</v>
      </c>
      <c r="C520" s="71" t="s">
        <v>138</v>
      </c>
      <c r="D520" s="71" t="s">
        <v>790</v>
      </c>
      <c r="E520" s="71" t="s">
        <v>177</v>
      </c>
      <c r="F520" s="72">
        <v>86</v>
      </c>
      <c r="G520" s="72">
        <v>0</v>
      </c>
      <c r="H520" s="73">
        <v>0</v>
      </c>
    </row>
    <row r="521" spans="1:8" x14ac:dyDescent="0.2">
      <c r="A521" s="82">
        <v>514</v>
      </c>
      <c r="B521" s="70" t="s">
        <v>370</v>
      </c>
      <c r="C521" s="71" t="s">
        <v>138</v>
      </c>
      <c r="D521" s="71" t="s">
        <v>790</v>
      </c>
      <c r="E521" s="71" t="s">
        <v>185</v>
      </c>
      <c r="F521" s="72">
        <v>5714</v>
      </c>
      <c r="G521" s="72">
        <v>0</v>
      </c>
      <c r="H521" s="73">
        <v>0</v>
      </c>
    </row>
    <row r="522" spans="1:8" ht="25.5" x14ac:dyDescent="0.2">
      <c r="A522" s="82">
        <v>515</v>
      </c>
      <c r="B522" s="70" t="s">
        <v>758</v>
      </c>
      <c r="C522" s="71" t="s">
        <v>138</v>
      </c>
      <c r="D522" s="71" t="s">
        <v>790</v>
      </c>
      <c r="E522" s="71" t="s">
        <v>759</v>
      </c>
      <c r="F522" s="72">
        <v>5714</v>
      </c>
      <c r="G522" s="72">
        <v>0</v>
      </c>
      <c r="H522" s="73">
        <v>0</v>
      </c>
    </row>
    <row r="523" spans="1:8" x14ac:dyDescent="0.2">
      <c r="A523" s="82">
        <v>516</v>
      </c>
      <c r="B523" s="70" t="s">
        <v>243</v>
      </c>
      <c r="C523" s="71" t="s">
        <v>138</v>
      </c>
      <c r="D523" s="71" t="s">
        <v>395</v>
      </c>
      <c r="E523" s="71" t="s">
        <v>110</v>
      </c>
      <c r="F523" s="72">
        <v>335146</v>
      </c>
      <c r="G523" s="72">
        <v>127344</v>
      </c>
      <c r="H523" s="73">
        <v>0.3799657462717741</v>
      </c>
    </row>
    <row r="524" spans="1:8" ht="25.5" x14ac:dyDescent="0.2">
      <c r="A524" s="82">
        <v>517</v>
      </c>
      <c r="B524" s="70" t="s">
        <v>381</v>
      </c>
      <c r="C524" s="71" t="s">
        <v>138</v>
      </c>
      <c r="D524" s="71" t="s">
        <v>561</v>
      </c>
      <c r="E524" s="71" t="s">
        <v>110</v>
      </c>
      <c r="F524" s="72">
        <v>335146</v>
      </c>
      <c r="G524" s="72">
        <v>127344</v>
      </c>
      <c r="H524" s="73">
        <v>0.3799657462717741</v>
      </c>
    </row>
    <row r="525" spans="1:8" ht="25.5" x14ac:dyDescent="0.2">
      <c r="A525" s="82">
        <v>518</v>
      </c>
      <c r="B525" s="70" t="s">
        <v>382</v>
      </c>
      <c r="C525" s="71" t="s">
        <v>138</v>
      </c>
      <c r="D525" s="71" t="s">
        <v>561</v>
      </c>
      <c r="E525" s="71" t="s">
        <v>188</v>
      </c>
      <c r="F525" s="72">
        <v>335146</v>
      </c>
      <c r="G525" s="72">
        <v>127344</v>
      </c>
      <c r="H525" s="73">
        <v>0.3799657462717741</v>
      </c>
    </row>
    <row r="526" spans="1:8" x14ac:dyDescent="0.2">
      <c r="A526" s="82">
        <v>519</v>
      </c>
      <c r="B526" s="70" t="s">
        <v>77</v>
      </c>
      <c r="C526" s="71" t="s">
        <v>139</v>
      </c>
      <c r="D526" s="71" t="s">
        <v>394</v>
      </c>
      <c r="E526" s="71" t="s">
        <v>110</v>
      </c>
      <c r="F526" s="72">
        <v>6218690</v>
      </c>
      <c r="G526" s="72">
        <v>2637039.79</v>
      </c>
      <c r="H526" s="73">
        <v>0.42405069074033275</v>
      </c>
    </row>
    <row r="527" spans="1:8" ht="38.25" x14ac:dyDescent="0.2">
      <c r="A527" s="82">
        <v>520</v>
      </c>
      <c r="B527" s="70" t="s">
        <v>376</v>
      </c>
      <c r="C527" s="71" t="s">
        <v>139</v>
      </c>
      <c r="D527" s="71" t="s">
        <v>550</v>
      </c>
      <c r="E527" s="71" t="s">
        <v>110</v>
      </c>
      <c r="F527" s="72">
        <v>6218690</v>
      </c>
      <c r="G527" s="72">
        <v>2637039.79</v>
      </c>
      <c r="H527" s="73">
        <v>0.42405069074033275</v>
      </c>
    </row>
    <row r="528" spans="1:8" ht="114.75" x14ac:dyDescent="0.2">
      <c r="A528" s="82">
        <v>521</v>
      </c>
      <c r="B528" s="70" t="s">
        <v>702</v>
      </c>
      <c r="C528" s="71" t="s">
        <v>139</v>
      </c>
      <c r="D528" s="71" t="s">
        <v>558</v>
      </c>
      <c r="E528" s="71" t="s">
        <v>110</v>
      </c>
      <c r="F528" s="72">
        <v>465840</v>
      </c>
      <c r="G528" s="72">
        <v>227296.33</v>
      </c>
      <c r="H528" s="73">
        <v>0.48792789369740686</v>
      </c>
    </row>
    <row r="529" spans="1:8" x14ac:dyDescent="0.2">
      <c r="A529" s="82">
        <v>522</v>
      </c>
      <c r="B529" s="70" t="s">
        <v>270</v>
      </c>
      <c r="C529" s="71" t="s">
        <v>139</v>
      </c>
      <c r="D529" s="71" t="s">
        <v>558</v>
      </c>
      <c r="E529" s="71" t="s">
        <v>178</v>
      </c>
      <c r="F529" s="72">
        <v>454840</v>
      </c>
      <c r="G529" s="72">
        <v>226296.33</v>
      </c>
      <c r="H529" s="73">
        <v>0.49752952686659047</v>
      </c>
    </row>
    <row r="530" spans="1:8" ht="25.5" x14ac:dyDescent="0.2">
      <c r="A530" s="82">
        <v>523</v>
      </c>
      <c r="B530" s="70" t="s">
        <v>247</v>
      </c>
      <c r="C530" s="71" t="s">
        <v>139</v>
      </c>
      <c r="D530" s="71" t="s">
        <v>558</v>
      </c>
      <c r="E530" s="71" t="s">
        <v>177</v>
      </c>
      <c r="F530" s="72">
        <v>11000</v>
      </c>
      <c r="G530" s="72">
        <v>1000</v>
      </c>
      <c r="H530" s="73">
        <v>9.0909090909090912E-2</v>
      </c>
    </row>
    <row r="531" spans="1:8" ht="102" x14ac:dyDescent="0.2">
      <c r="A531" s="82">
        <v>524</v>
      </c>
      <c r="B531" s="70" t="s">
        <v>703</v>
      </c>
      <c r="C531" s="71" t="s">
        <v>139</v>
      </c>
      <c r="D531" s="71" t="s">
        <v>559</v>
      </c>
      <c r="E531" s="71" t="s">
        <v>110</v>
      </c>
      <c r="F531" s="72">
        <v>5752850</v>
      </c>
      <c r="G531" s="72">
        <v>2409743.46</v>
      </c>
      <c r="H531" s="73">
        <v>0.41887820123938568</v>
      </c>
    </row>
    <row r="532" spans="1:8" x14ac:dyDescent="0.2">
      <c r="A532" s="82">
        <v>525</v>
      </c>
      <c r="B532" s="70" t="s">
        <v>270</v>
      </c>
      <c r="C532" s="71" t="s">
        <v>139</v>
      </c>
      <c r="D532" s="71" t="s">
        <v>559</v>
      </c>
      <c r="E532" s="71" t="s">
        <v>178</v>
      </c>
      <c r="F532" s="72">
        <v>5137850</v>
      </c>
      <c r="G532" s="72">
        <v>2158682.9900000002</v>
      </c>
      <c r="H532" s="73">
        <v>0.42015298033224013</v>
      </c>
    </row>
    <row r="533" spans="1:8" ht="25.5" x14ac:dyDescent="0.2">
      <c r="A533" s="82">
        <v>526</v>
      </c>
      <c r="B533" s="70" t="s">
        <v>247</v>
      </c>
      <c r="C533" s="71" t="s">
        <v>139</v>
      </c>
      <c r="D533" s="71" t="s">
        <v>559</v>
      </c>
      <c r="E533" s="71" t="s">
        <v>177</v>
      </c>
      <c r="F533" s="72">
        <v>465000</v>
      </c>
      <c r="G533" s="72">
        <v>182338.47</v>
      </c>
      <c r="H533" s="73">
        <v>0.39212574193548388</v>
      </c>
    </row>
    <row r="534" spans="1:8" x14ac:dyDescent="0.2">
      <c r="A534" s="82">
        <v>527</v>
      </c>
      <c r="B534" s="70" t="s">
        <v>250</v>
      </c>
      <c r="C534" s="71" t="s">
        <v>139</v>
      </c>
      <c r="D534" s="71" t="s">
        <v>559</v>
      </c>
      <c r="E534" s="71" t="s">
        <v>179</v>
      </c>
      <c r="F534" s="72">
        <v>150000</v>
      </c>
      <c r="G534" s="72">
        <v>68722</v>
      </c>
      <c r="H534" s="73">
        <v>0.45814666666666665</v>
      </c>
    </row>
    <row r="535" spans="1:8" ht="25.5" x14ac:dyDescent="0.2">
      <c r="A535" s="82">
        <v>528</v>
      </c>
      <c r="B535" s="70" t="s">
        <v>735</v>
      </c>
      <c r="C535" s="71" t="s">
        <v>139</v>
      </c>
      <c r="D535" s="71" t="s">
        <v>559</v>
      </c>
      <c r="E535" s="71" t="s">
        <v>736</v>
      </c>
      <c r="F535" s="72">
        <v>150000</v>
      </c>
      <c r="G535" s="72">
        <v>68722</v>
      </c>
      <c r="H535" s="73">
        <v>0.45814666666666665</v>
      </c>
    </row>
    <row r="536" spans="1:8" x14ac:dyDescent="0.2">
      <c r="A536" s="82">
        <v>529</v>
      </c>
      <c r="B536" s="66" t="s">
        <v>78</v>
      </c>
      <c r="C536" s="67" t="s">
        <v>140</v>
      </c>
      <c r="D536" s="67" t="s">
        <v>394</v>
      </c>
      <c r="E536" s="67" t="s">
        <v>110</v>
      </c>
      <c r="F536" s="68">
        <v>46615979.82</v>
      </c>
      <c r="G536" s="68">
        <v>12899327.74</v>
      </c>
      <c r="H536" s="69">
        <v>0.27671471863958774</v>
      </c>
    </row>
    <row r="537" spans="1:8" x14ac:dyDescent="0.2">
      <c r="A537" s="82">
        <v>530</v>
      </c>
      <c r="B537" s="70" t="s">
        <v>53</v>
      </c>
      <c r="C537" s="71" t="s">
        <v>54</v>
      </c>
      <c r="D537" s="71" t="s">
        <v>394</v>
      </c>
      <c r="E537" s="71" t="s">
        <v>110</v>
      </c>
      <c r="F537" s="72">
        <v>15200845.25</v>
      </c>
      <c r="G537" s="72">
        <v>8266329.2699999996</v>
      </c>
      <c r="H537" s="73">
        <v>0.54380721164173418</v>
      </c>
    </row>
    <row r="538" spans="1:8" ht="38.25" x14ac:dyDescent="0.2">
      <c r="A538" s="82">
        <v>531</v>
      </c>
      <c r="B538" s="70" t="s">
        <v>337</v>
      </c>
      <c r="C538" s="71" t="s">
        <v>54</v>
      </c>
      <c r="D538" s="71" t="s">
        <v>526</v>
      </c>
      <c r="E538" s="71" t="s">
        <v>110</v>
      </c>
      <c r="F538" s="72">
        <v>15200845.25</v>
      </c>
      <c r="G538" s="72">
        <v>8266329.2699999996</v>
      </c>
      <c r="H538" s="73">
        <v>0.54380721164173418</v>
      </c>
    </row>
    <row r="539" spans="1:8" ht="25.5" x14ac:dyDescent="0.2">
      <c r="A539" s="82">
        <v>532</v>
      </c>
      <c r="B539" s="70" t="s">
        <v>599</v>
      </c>
      <c r="C539" s="71" t="s">
        <v>54</v>
      </c>
      <c r="D539" s="71" t="s">
        <v>600</v>
      </c>
      <c r="E539" s="71" t="s">
        <v>110</v>
      </c>
      <c r="F539" s="72">
        <v>15200845.25</v>
      </c>
      <c r="G539" s="72">
        <v>8266329.2699999996</v>
      </c>
      <c r="H539" s="73">
        <v>0.54380721164173418</v>
      </c>
    </row>
    <row r="540" spans="1:8" ht="25.5" x14ac:dyDescent="0.2">
      <c r="A540" s="82">
        <v>533</v>
      </c>
      <c r="B540" s="70" t="s">
        <v>383</v>
      </c>
      <c r="C540" s="71" t="s">
        <v>54</v>
      </c>
      <c r="D540" s="71" t="s">
        <v>562</v>
      </c>
      <c r="E540" s="71" t="s">
        <v>110</v>
      </c>
      <c r="F540" s="72">
        <v>12754831.43</v>
      </c>
      <c r="G540" s="72">
        <v>6308804.9100000001</v>
      </c>
      <c r="H540" s="73">
        <v>0.49462079876346904</v>
      </c>
    </row>
    <row r="541" spans="1:8" x14ac:dyDescent="0.2">
      <c r="A541" s="82">
        <v>534</v>
      </c>
      <c r="B541" s="70" t="s">
        <v>270</v>
      </c>
      <c r="C541" s="71" t="s">
        <v>54</v>
      </c>
      <c r="D541" s="71" t="s">
        <v>562</v>
      </c>
      <c r="E541" s="71" t="s">
        <v>178</v>
      </c>
      <c r="F541" s="72">
        <v>9021380</v>
      </c>
      <c r="G541" s="72">
        <v>4318919.16</v>
      </c>
      <c r="H541" s="73">
        <v>0.47874262695951175</v>
      </c>
    </row>
    <row r="542" spans="1:8" ht="25.5" x14ac:dyDescent="0.2">
      <c r="A542" s="82">
        <v>535</v>
      </c>
      <c r="B542" s="70" t="s">
        <v>247</v>
      </c>
      <c r="C542" s="71" t="s">
        <v>54</v>
      </c>
      <c r="D542" s="71" t="s">
        <v>562</v>
      </c>
      <c r="E542" s="71" t="s">
        <v>177</v>
      </c>
      <c r="F542" s="72">
        <v>3297946.43</v>
      </c>
      <c r="G542" s="72">
        <v>1771837.75</v>
      </c>
      <c r="H542" s="73">
        <v>0.53725486074678297</v>
      </c>
    </row>
    <row r="543" spans="1:8" x14ac:dyDescent="0.2">
      <c r="A543" s="82">
        <v>536</v>
      </c>
      <c r="B543" s="70" t="s">
        <v>250</v>
      </c>
      <c r="C543" s="71" t="s">
        <v>54</v>
      </c>
      <c r="D543" s="71" t="s">
        <v>562</v>
      </c>
      <c r="E543" s="71" t="s">
        <v>179</v>
      </c>
      <c r="F543" s="72">
        <v>435505</v>
      </c>
      <c r="G543" s="72">
        <v>218048</v>
      </c>
      <c r="H543" s="73">
        <v>0.50067852263464252</v>
      </c>
    </row>
    <row r="544" spans="1:8" ht="25.5" x14ac:dyDescent="0.2">
      <c r="A544" s="82">
        <v>537</v>
      </c>
      <c r="B544" s="70" t="s">
        <v>735</v>
      </c>
      <c r="C544" s="71" t="s">
        <v>54</v>
      </c>
      <c r="D544" s="71" t="s">
        <v>562</v>
      </c>
      <c r="E544" s="71" t="s">
        <v>736</v>
      </c>
      <c r="F544" s="72">
        <v>435505</v>
      </c>
      <c r="G544" s="72">
        <v>218048</v>
      </c>
      <c r="H544" s="73">
        <v>0.50067852263464252</v>
      </c>
    </row>
    <row r="545" spans="1:8" ht="38.25" x14ac:dyDescent="0.2">
      <c r="A545" s="82">
        <v>538</v>
      </c>
      <c r="B545" s="70" t="s">
        <v>637</v>
      </c>
      <c r="C545" s="71" t="s">
        <v>54</v>
      </c>
      <c r="D545" s="71" t="s">
        <v>638</v>
      </c>
      <c r="E545" s="71" t="s">
        <v>110</v>
      </c>
      <c r="F545" s="72">
        <v>2446013.8199999998</v>
      </c>
      <c r="G545" s="72">
        <v>1957524.36</v>
      </c>
      <c r="H545" s="73">
        <v>0.80029161895741052</v>
      </c>
    </row>
    <row r="546" spans="1:8" ht="25.5" x14ac:dyDescent="0.2">
      <c r="A546" s="82">
        <v>539</v>
      </c>
      <c r="B546" s="70" t="s">
        <v>247</v>
      </c>
      <c r="C546" s="71" t="s">
        <v>54</v>
      </c>
      <c r="D546" s="71" t="s">
        <v>638</v>
      </c>
      <c r="E546" s="71" t="s">
        <v>177</v>
      </c>
      <c r="F546" s="72">
        <v>2446013.8199999998</v>
      </c>
      <c r="G546" s="72">
        <v>1957524.36</v>
      </c>
      <c r="H546" s="73">
        <v>0.80029161895741052</v>
      </c>
    </row>
    <row r="547" spans="1:8" ht="25.5" x14ac:dyDescent="0.2">
      <c r="A547" s="82">
        <v>540</v>
      </c>
      <c r="B547" s="70" t="s">
        <v>748</v>
      </c>
      <c r="C547" s="71" t="s">
        <v>54</v>
      </c>
      <c r="D547" s="71" t="s">
        <v>638</v>
      </c>
      <c r="E547" s="71" t="s">
        <v>749</v>
      </c>
      <c r="F547" s="72">
        <v>1518842.61</v>
      </c>
      <c r="G547" s="72">
        <v>1429803.36</v>
      </c>
      <c r="H547" s="73">
        <v>0.94137690803920759</v>
      </c>
    </row>
    <row r="548" spans="1:8" ht="25.5" x14ac:dyDescent="0.2">
      <c r="A548" s="82">
        <v>541</v>
      </c>
      <c r="B548" s="70" t="s">
        <v>750</v>
      </c>
      <c r="C548" s="71" t="s">
        <v>54</v>
      </c>
      <c r="D548" s="71" t="s">
        <v>638</v>
      </c>
      <c r="E548" s="71" t="s">
        <v>751</v>
      </c>
      <c r="F548" s="72">
        <v>927171.21</v>
      </c>
      <c r="G548" s="72">
        <v>527721</v>
      </c>
      <c r="H548" s="73">
        <v>0.5691731950995329</v>
      </c>
    </row>
    <row r="549" spans="1:8" x14ac:dyDescent="0.2">
      <c r="A549" s="82">
        <v>542</v>
      </c>
      <c r="B549" s="70" t="s">
        <v>79</v>
      </c>
      <c r="C549" s="71" t="s">
        <v>141</v>
      </c>
      <c r="D549" s="71" t="s">
        <v>394</v>
      </c>
      <c r="E549" s="71" t="s">
        <v>110</v>
      </c>
      <c r="F549" s="72">
        <v>31415134.57</v>
      </c>
      <c r="G549" s="72">
        <v>4632998.47</v>
      </c>
      <c r="H549" s="73">
        <v>0.14747663931461555</v>
      </c>
    </row>
    <row r="550" spans="1:8" ht="38.25" x14ac:dyDescent="0.2">
      <c r="A550" s="82">
        <v>543</v>
      </c>
      <c r="B550" s="70" t="s">
        <v>337</v>
      </c>
      <c r="C550" s="71" t="s">
        <v>141</v>
      </c>
      <c r="D550" s="71" t="s">
        <v>526</v>
      </c>
      <c r="E550" s="71" t="s">
        <v>110</v>
      </c>
      <c r="F550" s="72">
        <v>31265268.57</v>
      </c>
      <c r="G550" s="72">
        <v>4632998.47</v>
      </c>
      <c r="H550" s="73">
        <v>0.14818354941129488</v>
      </c>
    </row>
    <row r="551" spans="1:8" ht="25.5" x14ac:dyDescent="0.2">
      <c r="A551" s="82">
        <v>544</v>
      </c>
      <c r="B551" s="70" t="s">
        <v>599</v>
      </c>
      <c r="C551" s="71" t="s">
        <v>141</v>
      </c>
      <c r="D551" s="71" t="s">
        <v>600</v>
      </c>
      <c r="E551" s="71" t="s">
        <v>110</v>
      </c>
      <c r="F551" s="72">
        <v>31265268.57</v>
      </c>
      <c r="G551" s="72">
        <v>4632998.47</v>
      </c>
      <c r="H551" s="73">
        <v>0.14818354941129488</v>
      </c>
    </row>
    <row r="552" spans="1:8" x14ac:dyDescent="0.2">
      <c r="A552" s="82">
        <v>545</v>
      </c>
      <c r="B552" s="70" t="s">
        <v>384</v>
      </c>
      <c r="C552" s="71" t="s">
        <v>141</v>
      </c>
      <c r="D552" s="71" t="s">
        <v>563</v>
      </c>
      <c r="E552" s="71" t="s">
        <v>110</v>
      </c>
      <c r="F552" s="72">
        <v>3278540</v>
      </c>
      <c r="G552" s="72">
        <v>1556474.4</v>
      </c>
      <c r="H552" s="73">
        <v>0.47474619800276951</v>
      </c>
    </row>
    <row r="553" spans="1:8" x14ac:dyDescent="0.2">
      <c r="A553" s="82">
        <v>546</v>
      </c>
      <c r="B553" s="70" t="s">
        <v>270</v>
      </c>
      <c r="C553" s="71" t="s">
        <v>141</v>
      </c>
      <c r="D553" s="71" t="s">
        <v>563</v>
      </c>
      <c r="E553" s="71" t="s">
        <v>178</v>
      </c>
      <c r="F553" s="72">
        <v>1448050</v>
      </c>
      <c r="G553" s="72">
        <v>662222.9</v>
      </c>
      <c r="H553" s="73">
        <v>0.45732046545354099</v>
      </c>
    </row>
    <row r="554" spans="1:8" ht="25.5" x14ac:dyDescent="0.2">
      <c r="A554" s="82">
        <v>547</v>
      </c>
      <c r="B554" s="70" t="s">
        <v>247</v>
      </c>
      <c r="C554" s="71" t="s">
        <v>141</v>
      </c>
      <c r="D554" s="71" t="s">
        <v>563</v>
      </c>
      <c r="E554" s="71" t="s">
        <v>177</v>
      </c>
      <c r="F554" s="72">
        <v>1830490</v>
      </c>
      <c r="G554" s="72">
        <v>894251.5</v>
      </c>
      <c r="H554" s="73">
        <v>0.4885312129539085</v>
      </c>
    </row>
    <row r="555" spans="1:8" ht="25.5" x14ac:dyDescent="0.2">
      <c r="A555" s="82">
        <v>548</v>
      </c>
      <c r="B555" s="70" t="s">
        <v>564</v>
      </c>
      <c r="C555" s="71" t="s">
        <v>141</v>
      </c>
      <c r="D555" s="71" t="s">
        <v>565</v>
      </c>
      <c r="E555" s="71" t="s">
        <v>110</v>
      </c>
      <c r="F555" s="72">
        <v>1138183</v>
      </c>
      <c r="G555" s="72">
        <v>0</v>
      </c>
      <c r="H555" s="73">
        <v>0</v>
      </c>
    </row>
    <row r="556" spans="1:8" ht="25.5" x14ac:dyDescent="0.2">
      <c r="A556" s="82">
        <v>549</v>
      </c>
      <c r="B556" s="70" t="s">
        <v>247</v>
      </c>
      <c r="C556" s="71" t="s">
        <v>141</v>
      </c>
      <c r="D556" s="71" t="s">
        <v>565</v>
      </c>
      <c r="E556" s="71" t="s">
        <v>177</v>
      </c>
      <c r="F556" s="72">
        <v>99540</v>
      </c>
      <c r="G556" s="72">
        <v>0</v>
      </c>
      <c r="H556" s="73">
        <v>0</v>
      </c>
    </row>
    <row r="557" spans="1:8" x14ac:dyDescent="0.2">
      <c r="A557" s="82">
        <v>550</v>
      </c>
      <c r="B557" s="70" t="s">
        <v>319</v>
      </c>
      <c r="C557" s="71" t="s">
        <v>141</v>
      </c>
      <c r="D557" s="71" t="s">
        <v>565</v>
      </c>
      <c r="E557" s="71" t="s">
        <v>180</v>
      </c>
      <c r="F557" s="72">
        <v>1038643</v>
      </c>
      <c r="G557" s="72">
        <v>0</v>
      </c>
      <c r="H557" s="73">
        <v>0</v>
      </c>
    </row>
    <row r="558" spans="1:8" ht="25.5" x14ac:dyDescent="0.2">
      <c r="A558" s="82">
        <v>551</v>
      </c>
      <c r="B558" s="70" t="s">
        <v>739</v>
      </c>
      <c r="C558" s="71" t="s">
        <v>141</v>
      </c>
      <c r="D558" s="71" t="s">
        <v>565</v>
      </c>
      <c r="E558" s="71" t="s">
        <v>740</v>
      </c>
      <c r="F558" s="72">
        <v>1038643</v>
      </c>
      <c r="G558" s="72">
        <v>0</v>
      </c>
      <c r="H558" s="73">
        <v>0</v>
      </c>
    </row>
    <row r="559" spans="1:8" ht="38.25" x14ac:dyDescent="0.2">
      <c r="A559" s="82">
        <v>552</v>
      </c>
      <c r="B559" s="70" t="s">
        <v>566</v>
      </c>
      <c r="C559" s="71" t="s">
        <v>141</v>
      </c>
      <c r="D559" s="71" t="s">
        <v>567</v>
      </c>
      <c r="E559" s="71" t="s">
        <v>110</v>
      </c>
      <c r="F559" s="72">
        <v>23939464.379999999</v>
      </c>
      <c r="G559" s="72">
        <v>1935520.43</v>
      </c>
      <c r="H559" s="73">
        <v>8.0850615505709156E-2</v>
      </c>
    </row>
    <row r="560" spans="1:8" x14ac:dyDescent="0.2">
      <c r="A560" s="82">
        <v>553</v>
      </c>
      <c r="B560" s="70" t="s">
        <v>319</v>
      </c>
      <c r="C560" s="71" t="s">
        <v>141</v>
      </c>
      <c r="D560" s="71" t="s">
        <v>567</v>
      </c>
      <c r="E560" s="71" t="s">
        <v>180</v>
      </c>
      <c r="F560" s="72">
        <v>23939464.379999999</v>
      </c>
      <c r="G560" s="72">
        <v>1935520.43</v>
      </c>
      <c r="H560" s="73">
        <v>8.0850615505709156E-2</v>
      </c>
    </row>
    <row r="561" spans="1:8" ht="25.5" x14ac:dyDescent="0.2">
      <c r="A561" s="82">
        <v>554</v>
      </c>
      <c r="B561" s="70" t="s">
        <v>739</v>
      </c>
      <c r="C561" s="71" t="s">
        <v>141</v>
      </c>
      <c r="D561" s="71" t="s">
        <v>567</v>
      </c>
      <c r="E561" s="71" t="s">
        <v>740</v>
      </c>
      <c r="F561" s="72">
        <v>23939464.379999999</v>
      </c>
      <c r="G561" s="72">
        <v>1935520.43</v>
      </c>
      <c r="H561" s="73">
        <v>8.0850615505709156E-2</v>
      </c>
    </row>
    <row r="562" spans="1:8" ht="25.5" x14ac:dyDescent="0.2">
      <c r="A562" s="82">
        <v>555</v>
      </c>
      <c r="B562" s="70" t="s">
        <v>568</v>
      </c>
      <c r="C562" s="71" t="s">
        <v>141</v>
      </c>
      <c r="D562" s="71" t="s">
        <v>569</v>
      </c>
      <c r="E562" s="71" t="s">
        <v>110</v>
      </c>
      <c r="F562" s="72">
        <v>1918077.55</v>
      </c>
      <c r="G562" s="72">
        <v>150000</v>
      </c>
      <c r="H562" s="73">
        <v>7.8203303093766982E-2</v>
      </c>
    </row>
    <row r="563" spans="1:8" ht="25.5" x14ac:dyDescent="0.2">
      <c r="A563" s="82">
        <v>556</v>
      </c>
      <c r="B563" s="70" t="s">
        <v>247</v>
      </c>
      <c r="C563" s="71" t="s">
        <v>141</v>
      </c>
      <c r="D563" s="71" t="s">
        <v>569</v>
      </c>
      <c r="E563" s="71" t="s">
        <v>177</v>
      </c>
      <c r="F563" s="72">
        <v>193877.55</v>
      </c>
      <c r="G563" s="72">
        <v>150000</v>
      </c>
      <c r="H563" s="73">
        <v>0.77368421459833792</v>
      </c>
    </row>
    <row r="564" spans="1:8" x14ac:dyDescent="0.2">
      <c r="A564" s="82">
        <v>557</v>
      </c>
      <c r="B564" s="70" t="s">
        <v>319</v>
      </c>
      <c r="C564" s="71" t="s">
        <v>141</v>
      </c>
      <c r="D564" s="71" t="s">
        <v>569</v>
      </c>
      <c r="E564" s="71" t="s">
        <v>180</v>
      </c>
      <c r="F564" s="72">
        <v>1724200</v>
      </c>
      <c r="G564" s="72">
        <v>0</v>
      </c>
      <c r="H564" s="73">
        <v>0</v>
      </c>
    </row>
    <row r="565" spans="1:8" ht="25.5" x14ac:dyDescent="0.2">
      <c r="A565" s="82">
        <v>558</v>
      </c>
      <c r="B565" s="70" t="s">
        <v>739</v>
      </c>
      <c r="C565" s="71" t="s">
        <v>141</v>
      </c>
      <c r="D565" s="71" t="s">
        <v>569</v>
      </c>
      <c r="E565" s="71" t="s">
        <v>740</v>
      </c>
      <c r="F565" s="72">
        <v>1724200</v>
      </c>
      <c r="G565" s="72">
        <v>0</v>
      </c>
      <c r="H565" s="73">
        <v>0</v>
      </c>
    </row>
    <row r="566" spans="1:8" ht="38.25" x14ac:dyDescent="0.2">
      <c r="A566" s="82">
        <v>559</v>
      </c>
      <c r="B566" s="70" t="s">
        <v>639</v>
      </c>
      <c r="C566" s="71" t="s">
        <v>141</v>
      </c>
      <c r="D566" s="71" t="s">
        <v>640</v>
      </c>
      <c r="E566" s="71" t="s">
        <v>110</v>
      </c>
      <c r="F566" s="72">
        <v>991003.64</v>
      </c>
      <c r="G566" s="72">
        <v>991003.64</v>
      </c>
      <c r="H566" s="73">
        <v>1</v>
      </c>
    </row>
    <row r="567" spans="1:8" ht="25.5" x14ac:dyDescent="0.2">
      <c r="A567" s="82">
        <v>560</v>
      </c>
      <c r="B567" s="70" t="s">
        <v>247</v>
      </c>
      <c r="C567" s="71" t="s">
        <v>141</v>
      </c>
      <c r="D567" s="71" t="s">
        <v>640</v>
      </c>
      <c r="E567" s="71" t="s">
        <v>177</v>
      </c>
      <c r="F567" s="72">
        <v>991003.64</v>
      </c>
      <c r="G567" s="72">
        <v>991003.64</v>
      </c>
      <c r="H567" s="73">
        <v>1</v>
      </c>
    </row>
    <row r="568" spans="1:8" x14ac:dyDescent="0.2">
      <c r="A568" s="82">
        <v>561</v>
      </c>
      <c r="B568" s="70" t="s">
        <v>243</v>
      </c>
      <c r="C568" s="71" t="s">
        <v>141</v>
      </c>
      <c r="D568" s="71" t="s">
        <v>395</v>
      </c>
      <c r="E568" s="71" t="s">
        <v>110</v>
      </c>
      <c r="F568" s="72">
        <v>149866</v>
      </c>
      <c r="G568" s="72">
        <v>0</v>
      </c>
      <c r="H568" s="73">
        <v>0</v>
      </c>
    </row>
    <row r="569" spans="1:8" x14ac:dyDescent="0.2">
      <c r="A569" s="82">
        <v>562</v>
      </c>
      <c r="B569" s="70" t="s">
        <v>766</v>
      </c>
      <c r="C569" s="71" t="s">
        <v>141</v>
      </c>
      <c r="D569" s="71" t="s">
        <v>767</v>
      </c>
      <c r="E569" s="71" t="s">
        <v>110</v>
      </c>
      <c r="F569" s="72">
        <v>149866</v>
      </c>
      <c r="G569" s="72">
        <v>0</v>
      </c>
      <c r="H569" s="73">
        <v>0</v>
      </c>
    </row>
    <row r="570" spans="1:8" x14ac:dyDescent="0.2">
      <c r="A570" s="82">
        <v>563</v>
      </c>
      <c r="B570" s="70" t="s">
        <v>278</v>
      </c>
      <c r="C570" s="71" t="s">
        <v>141</v>
      </c>
      <c r="D570" s="71" t="s">
        <v>767</v>
      </c>
      <c r="E570" s="71" t="s">
        <v>184</v>
      </c>
      <c r="F570" s="72">
        <v>149866</v>
      </c>
      <c r="G570" s="72">
        <v>0</v>
      </c>
      <c r="H570" s="73">
        <v>0</v>
      </c>
    </row>
    <row r="571" spans="1:8" x14ac:dyDescent="0.2">
      <c r="A571" s="82">
        <v>564</v>
      </c>
      <c r="B571" s="66" t="s">
        <v>705</v>
      </c>
      <c r="C571" s="67" t="s">
        <v>706</v>
      </c>
      <c r="D571" s="67" t="s">
        <v>394</v>
      </c>
      <c r="E571" s="67" t="s">
        <v>110</v>
      </c>
      <c r="F571" s="68">
        <v>1000000</v>
      </c>
      <c r="G571" s="68">
        <v>423255</v>
      </c>
      <c r="H571" s="69">
        <v>0.42325499999999999</v>
      </c>
    </row>
    <row r="572" spans="1:8" x14ac:dyDescent="0.2">
      <c r="A572" s="82">
        <v>565</v>
      </c>
      <c r="B572" s="70" t="s">
        <v>707</v>
      </c>
      <c r="C572" s="71" t="s">
        <v>708</v>
      </c>
      <c r="D572" s="71" t="s">
        <v>394</v>
      </c>
      <c r="E572" s="71" t="s">
        <v>110</v>
      </c>
      <c r="F572" s="72">
        <v>250000</v>
      </c>
      <c r="G572" s="72">
        <v>235755</v>
      </c>
      <c r="H572" s="73">
        <v>0.94301999999999997</v>
      </c>
    </row>
    <row r="573" spans="1:8" ht="51" x14ac:dyDescent="0.2">
      <c r="A573" s="82">
        <v>566</v>
      </c>
      <c r="B573" s="70" t="s">
        <v>256</v>
      </c>
      <c r="C573" s="71" t="s">
        <v>708</v>
      </c>
      <c r="D573" s="71" t="s">
        <v>402</v>
      </c>
      <c r="E573" s="71" t="s">
        <v>110</v>
      </c>
      <c r="F573" s="72">
        <v>250000</v>
      </c>
      <c r="G573" s="72">
        <v>235755</v>
      </c>
      <c r="H573" s="73">
        <v>0.94301999999999997</v>
      </c>
    </row>
    <row r="574" spans="1:8" ht="76.5" x14ac:dyDescent="0.2">
      <c r="A574" s="82">
        <v>567</v>
      </c>
      <c r="B574" s="70" t="s">
        <v>419</v>
      </c>
      <c r="C574" s="71" t="s">
        <v>708</v>
      </c>
      <c r="D574" s="71" t="s">
        <v>420</v>
      </c>
      <c r="E574" s="71" t="s">
        <v>110</v>
      </c>
      <c r="F574" s="72">
        <v>250000</v>
      </c>
      <c r="G574" s="72">
        <v>235755</v>
      </c>
      <c r="H574" s="73">
        <v>0.94301999999999997</v>
      </c>
    </row>
    <row r="575" spans="1:8" ht="25.5" x14ac:dyDescent="0.2">
      <c r="A575" s="82">
        <v>568</v>
      </c>
      <c r="B575" s="70" t="s">
        <v>247</v>
      </c>
      <c r="C575" s="71" t="s">
        <v>708</v>
      </c>
      <c r="D575" s="71" t="s">
        <v>420</v>
      </c>
      <c r="E575" s="71" t="s">
        <v>177</v>
      </c>
      <c r="F575" s="72">
        <v>250000</v>
      </c>
      <c r="G575" s="72">
        <v>235755</v>
      </c>
      <c r="H575" s="73">
        <v>0.94301999999999997</v>
      </c>
    </row>
    <row r="576" spans="1:8" x14ac:dyDescent="0.2">
      <c r="A576" s="82">
        <v>569</v>
      </c>
      <c r="B576" s="70" t="s">
        <v>709</v>
      </c>
      <c r="C576" s="71" t="s">
        <v>710</v>
      </c>
      <c r="D576" s="71" t="s">
        <v>394</v>
      </c>
      <c r="E576" s="71" t="s">
        <v>110</v>
      </c>
      <c r="F576" s="72">
        <v>750000</v>
      </c>
      <c r="G576" s="72">
        <v>187500</v>
      </c>
      <c r="H576" s="73">
        <v>0.25</v>
      </c>
    </row>
    <row r="577" spans="1:8" ht="51" x14ac:dyDescent="0.2">
      <c r="A577" s="82">
        <v>570</v>
      </c>
      <c r="B577" s="70" t="s">
        <v>256</v>
      </c>
      <c r="C577" s="71" t="s">
        <v>710</v>
      </c>
      <c r="D577" s="71" t="s">
        <v>402</v>
      </c>
      <c r="E577" s="71" t="s">
        <v>110</v>
      </c>
      <c r="F577" s="72">
        <v>750000</v>
      </c>
      <c r="G577" s="72">
        <v>187500</v>
      </c>
      <c r="H577" s="73">
        <v>0.25</v>
      </c>
    </row>
    <row r="578" spans="1:8" ht="51" x14ac:dyDescent="0.2">
      <c r="A578" s="82">
        <v>571</v>
      </c>
      <c r="B578" s="70" t="s">
        <v>268</v>
      </c>
      <c r="C578" s="71" t="s">
        <v>710</v>
      </c>
      <c r="D578" s="71" t="s">
        <v>417</v>
      </c>
      <c r="E578" s="71" t="s">
        <v>110</v>
      </c>
      <c r="F578" s="72">
        <v>750000</v>
      </c>
      <c r="G578" s="72">
        <v>187500</v>
      </c>
      <c r="H578" s="73">
        <v>0.25</v>
      </c>
    </row>
    <row r="579" spans="1:8" ht="25.5" x14ac:dyDescent="0.2">
      <c r="A579" s="82">
        <v>572</v>
      </c>
      <c r="B579" s="70" t="s">
        <v>380</v>
      </c>
      <c r="C579" s="71" t="s">
        <v>710</v>
      </c>
      <c r="D579" s="71" t="s">
        <v>417</v>
      </c>
      <c r="E579" s="71" t="s">
        <v>187</v>
      </c>
      <c r="F579" s="72">
        <v>750000</v>
      </c>
      <c r="G579" s="72">
        <v>187500</v>
      </c>
      <c r="H579" s="73">
        <v>0.25</v>
      </c>
    </row>
    <row r="580" spans="1:8" ht="38.25" x14ac:dyDescent="0.2">
      <c r="A580" s="82">
        <v>573</v>
      </c>
      <c r="B580" s="70" t="s">
        <v>756</v>
      </c>
      <c r="C580" s="71" t="s">
        <v>710</v>
      </c>
      <c r="D580" s="71" t="s">
        <v>417</v>
      </c>
      <c r="E580" s="71" t="s">
        <v>757</v>
      </c>
      <c r="F580" s="72">
        <v>750000</v>
      </c>
      <c r="G580" s="72">
        <v>187500</v>
      </c>
      <c r="H580" s="73">
        <v>0.25</v>
      </c>
    </row>
    <row r="581" spans="1:8" ht="38.25" x14ac:dyDescent="0.2">
      <c r="A581" s="82">
        <v>574</v>
      </c>
      <c r="B581" s="66" t="s">
        <v>80</v>
      </c>
      <c r="C581" s="67" t="s">
        <v>142</v>
      </c>
      <c r="D581" s="67" t="s">
        <v>394</v>
      </c>
      <c r="E581" s="67" t="s">
        <v>110</v>
      </c>
      <c r="F581" s="68">
        <v>143364600</v>
      </c>
      <c r="G581" s="68">
        <v>78591563.329999998</v>
      </c>
      <c r="H581" s="69">
        <v>0.54819364982708418</v>
      </c>
    </row>
    <row r="582" spans="1:8" ht="25.5" x14ac:dyDescent="0.2">
      <c r="A582" s="82">
        <v>575</v>
      </c>
      <c r="B582" s="70" t="s">
        <v>81</v>
      </c>
      <c r="C582" s="71" t="s">
        <v>143</v>
      </c>
      <c r="D582" s="71" t="s">
        <v>394</v>
      </c>
      <c r="E582" s="71" t="s">
        <v>110</v>
      </c>
      <c r="F582" s="72">
        <v>20702000</v>
      </c>
      <c r="G582" s="72">
        <v>7176000</v>
      </c>
      <c r="H582" s="73">
        <v>0.3466331755385953</v>
      </c>
    </row>
    <row r="583" spans="1:8" ht="38.25" x14ac:dyDescent="0.2">
      <c r="A583" s="82">
        <v>576</v>
      </c>
      <c r="B583" s="70" t="s">
        <v>385</v>
      </c>
      <c r="C583" s="71" t="s">
        <v>143</v>
      </c>
      <c r="D583" s="71" t="s">
        <v>570</v>
      </c>
      <c r="E583" s="71" t="s">
        <v>110</v>
      </c>
      <c r="F583" s="72">
        <v>20702000</v>
      </c>
      <c r="G583" s="72">
        <v>7176000</v>
      </c>
      <c r="H583" s="73">
        <v>0.3466331755385953</v>
      </c>
    </row>
    <row r="584" spans="1:8" ht="25.5" x14ac:dyDescent="0.2">
      <c r="A584" s="82">
        <v>577</v>
      </c>
      <c r="B584" s="70" t="s">
        <v>386</v>
      </c>
      <c r="C584" s="71" t="s">
        <v>143</v>
      </c>
      <c r="D584" s="71" t="s">
        <v>601</v>
      </c>
      <c r="E584" s="71" t="s">
        <v>110</v>
      </c>
      <c r="F584" s="72">
        <v>20702000</v>
      </c>
      <c r="G584" s="72">
        <v>7176000</v>
      </c>
      <c r="H584" s="73">
        <v>0.3466331755385953</v>
      </c>
    </row>
    <row r="585" spans="1:8" ht="25.5" x14ac:dyDescent="0.2">
      <c r="A585" s="82">
        <v>578</v>
      </c>
      <c r="B585" s="70" t="s">
        <v>387</v>
      </c>
      <c r="C585" s="71" t="s">
        <v>143</v>
      </c>
      <c r="D585" s="71" t="s">
        <v>571</v>
      </c>
      <c r="E585" s="71" t="s">
        <v>110</v>
      </c>
      <c r="F585" s="72">
        <v>8004000</v>
      </c>
      <c r="G585" s="72">
        <v>4002000</v>
      </c>
      <c r="H585" s="73">
        <v>0.5</v>
      </c>
    </row>
    <row r="586" spans="1:8" x14ac:dyDescent="0.2">
      <c r="A586" s="82">
        <v>579</v>
      </c>
      <c r="B586" s="70" t="s">
        <v>388</v>
      </c>
      <c r="C586" s="71" t="s">
        <v>143</v>
      </c>
      <c r="D586" s="71" t="s">
        <v>571</v>
      </c>
      <c r="E586" s="71" t="s">
        <v>189</v>
      </c>
      <c r="F586" s="72">
        <v>8004000</v>
      </c>
      <c r="G586" s="72">
        <v>4002000</v>
      </c>
      <c r="H586" s="73">
        <v>0.5</v>
      </c>
    </row>
    <row r="587" spans="1:8" x14ac:dyDescent="0.2">
      <c r="A587" s="82">
        <v>580</v>
      </c>
      <c r="B587" s="70" t="s">
        <v>760</v>
      </c>
      <c r="C587" s="71" t="s">
        <v>143</v>
      </c>
      <c r="D587" s="71" t="s">
        <v>571</v>
      </c>
      <c r="E587" s="71" t="s">
        <v>761</v>
      </c>
      <c r="F587" s="72">
        <v>8004000</v>
      </c>
      <c r="G587" s="72">
        <v>4002000</v>
      </c>
      <c r="H587" s="73">
        <v>0.5</v>
      </c>
    </row>
    <row r="588" spans="1:8" ht="38.25" x14ac:dyDescent="0.2">
      <c r="A588" s="82">
        <v>581</v>
      </c>
      <c r="B588" s="70" t="s">
        <v>389</v>
      </c>
      <c r="C588" s="71" t="s">
        <v>143</v>
      </c>
      <c r="D588" s="71" t="s">
        <v>572</v>
      </c>
      <c r="E588" s="71" t="s">
        <v>110</v>
      </c>
      <c r="F588" s="72">
        <v>12698000</v>
      </c>
      <c r="G588" s="72">
        <v>3174000</v>
      </c>
      <c r="H588" s="73">
        <v>0.24996062372027092</v>
      </c>
    </row>
    <row r="589" spans="1:8" x14ac:dyDescent="0.2">
      <c r="A589" s="82">
        <v>582</v>
      </c>
      <c r="B589" s="70" t="s">
        <v>388</v>
      </c>
      <c r="C589" s="71" t="s">
        <v>143</v>
      </c>
      <c r="D589" s="71" t="s">
        <v>572</v>
      </c>
      <c r="E589" s="71" t="s">
        <v>189</v>
      </c>
      <c r="F589" s="72">
        <v>12698000</v>
      </c>
      <c r="G589" s="72">
        <v>3174000</v>
      </c>
      <c r="H589" s="73">
        <v>0.24996062372027092</v>
      </c>
    </row>
    <row r="590" spans="1:8" x14ac:dyDescent="0.2">
      <c r="A590" s="82">
        <v>583</v>
      </c>
      <c r="B590" s="70" t="s">
        <v>760</v>
      </c>
      <c r="C590" s="71" t="s">
        <v>143</v>
      </c>
      <c r="D590" s="71" t="s">
        <v>572</v>
      </c>
      <c r="E590" s="71" t="s">
        <v>761</v>
      </c>
      <c r="F590" s="72">
        <v>12698000</v>
      </c>
      <c r="G590" s="72">
        <v>3174000</v>
      </c>
      <c r="H590" s="73">
        <v>0.24996062372027092</v>
      </c>
    </row>
    <row r="591" spans="1:8" x14ac:dyDescent="0.2">
      <c r="A591" s="82">
        <v>584</v>
      </c>
      <c r="B591" s="70" t="s">
        <v>82</v>
      </c>
      <c r="C591" s="71" t="s">
        <v>144</v>
      </c>
      <c r="D591" s="71" t="s">
        <v>394</v>
      </c>
      <c r="E591" s="71" t="s">
        <v>110</v>
      </c>
      <c r="F591" s="72">
        <v>122662600</v>
      </c>
      <c r="G591" s="72">
        <v>71415563.329999998</v>
      </c>
      <c r="H591" s="73">
        <v>0.58221139393751642</v>
      </c>
    </row>
    <row r="592" spans="1:8" ht="38.25" x14ac:dyDescent="0.2">
      <c r="A592" s="82">
        <v>585</v>
      </c>
      <c r="B592" s="70" t="s">
        <v>279</v>
      </c>
      <c r="C592" s="71" t="s">
        <v>144</v>
      </c>
      <c r="D592" s="71" t="s">
        <v>432</v>
      </c>
      <c r="E592" s="71" t="s">
        <v>110</v>
      </c>
      <c r="F592" s="72">
        <v>985500</v>
      </c>
      <c r="G592" s="72">
        <v>493000</v>
      </c>
      <c r="H592" s="73">
        <v>0.50025367833587009</v>
      </c>
    </row>
    <row r="593" spans="1:8" ht="38.25" x14ac:dyDescent="0.2">
      <c r="A593" s="82">
        <v>586</v>
      </c>
      <c r="B593" s="70" t="s">
        <v>280</v>
      </c>
      <c r="C593" s="71" t="s">
        <v>144</v>
      </c>
      <c r="D593" s="71" t="s">
        <v>575</v>
      </c>
      <c r="E593" s="71" t="s">
        <v>110</v>
      </c>
      <c r="F593" s="72">
        <v>985500</v>
      </c>
      <c r="G593" s="72">
        <v>493000</v>
      </c>
      <c r="H593" s="73">
        <v>0.50025367833587009</v>
      </c>
    </row>
    <row r="594" spans="1:8" ht="63.75" x14ac:dyDescent="0.2">
      <c r="A594" s="82">
        <v>587</v>
      </c>
      <c r="B594" s="70" t="s">
        <v>281</v>
      </c>
      <c r="C594" s="71" t="s">
        <v>144</v>
      </c>
      <c r="D594" s="71" t="s">
        <v>433</v>
      </c>
      <c r="E594" s="71" t="s">
        <v>110</v>
      </c>
      <c r="F594" s="72">
        <v>500</v>
      </c>
      <c r="G594" s="72">
        <v>500</v>
      </c>
      <c r="H594" s="73">
        <v>1</v>
      </c>
    </row>
    <row r="595" spans="1:8" x14ac:dyDescent="0.2">
      <c r="A595" s="82">
        <v>588</v>
      </c>
      <c r="B595" s="70" t="s">
        <v>278</v>
      </c>
      <c r="C595" s="71" t="s">
        <v>144</v>
      </c>
      <c r="D595" s="71" t="s">
        <v>433</v>
      </c>
      <c r="E595" s="71" t="s">
        <v>184</v>
      </c>
      <c r="F595" s="72">
        <v>500</v>
      </c>
      <c r="G595" s="72">
        <v>500</v>
      </c>
      <c r="H595" s="73">
        <v>1</v>
      </c>
    </row>
    <row r="596" spans="1:8" ht="51" x14ac:dyDescent="0.2">
      <c r="A596" s="82">
        <v>589</v>
      </c>
      <c r="B596" s="70" t="s">
        <v>390</v>
      </c>
      <c r="C596" s="71" t="s">
        <v>144</v>
      </c>
      <c r="D596" s="71" t="s">
        <v>573</v>
      </c>
      <c r="E596" s="71" t="s">
        <v>110</v>
      </c>
      <c r="F596" s="72">
        <v>985000</v>
      </c>
      <c r="G596" s="72">
        <v>492500</v>
      </c>
      <c r="H596" s="73">
        <v>0.5</v>
      </c>
    </row>
    <row r="597" spans="1:8" x14ac:dyDescent="0.2">
      <c r="A597" s="82">
        <v>590</v>
      </c>
      <c r="B597" s="70" t="s">
        <v>278</v>
      </c>
      <c r="C597" s="71" t="s">
        <v>144</v>
      </c>
      <c r="D597" s="71" t="s">
        <v>573</v>
      </c>
      <c r="E597" s="71" t="s">
        <v>184</v>
      </c>
      <c r="F597" s="72">
        <v>985000</v>
      </c>
      <c r="G597" s="72">
        <v>492500</v>
      </c>
      <c r="H597" s="73">
        <v>0.5</v>
      </c>
    </row>
    <row r="598" spans="1:8" ht="38.25" x14ac:dyDescent="0.2">
      <c r="A598" s="82">
        <v>591</v>
      </c>
      <c r="B598" s="70" t="s">
        <v>385</v>
      </c>
      <c r="C598" s="71" t="s">
        <v>144</v>
      </c>
      <c r="D598" s="71" t="s">
        <v>570</v>
      </c>
      <c r="E598" s="71" t="s">
        <v>110</v>
      </c>
      <c r="F598" s="72">
        <v>121677100</v>
      </c>
      <c r="G598" s="72">
        <v>70922563.329999998</v>
      </c>
      <c r="H598" s="73">
        <v>0.58287519451071734</v>
      </c>
    </row>
    <row r="599" spans="1:8" ht="25.5" x14ac:dyDescent="0.2">
      <c r="A599" s="82">
        <v>592</v>
      </c>
      <c r="B599" s="70" t="s">
        <v>386</v>
      </c>
      <c r="C599" s="71" t="s">
        <v>144</v>
      </c>
      <c r="D599" s="71" t="s">
        <v>601</v>
      </c>
      <c r="E599" s="71" t="s">
        <v>110</v>
      </c>
      <c r="F599" s="72">
        <v>121677100</v>
      </c>
      <c r="G599" s="72">
        <v>70922563.329999998</v>
      </c>
      <c r="H599" s="73">
        <v>0.58287519451071734</v>
      </c>
    </row>
    <row r="600" spans="1:8" ht="25.5" x14ac:dyDescent="0.2">
      <c r="A600" s="82">
        <v>593</v>
      </c>
      <c r="B600" s="70" t="s">
        <v>391</v>
      </c>
      <c r="C600" s="71" t="s">
        <v>144</v>
      </c>
      <c r="D600" s="71" t="s">
        <v>574</v>
      </c>
      <c r="E600" s="71" t="s">
        <v>110</v>
      </c>
      <c r="F600" s="72">
        <v>121677100</v>
      </c>
      <c r="G600" s="72">
        <v>70922563.329999998</v>
      </c>
      <c r="H600" s="73">
        <v>0.58287519451071734</v>
      </c>
    </row>
    <row r="601" spans="1:8" x14ac:dyDescent="0.2">
      <c r="A601" s="82">
        <v>594</v>
      </c>
      <c r="B601" s="70" t="s">
        <v>278</v>
      </c>
      <c r="C601" s="71" t="s">
        <v>144</v>
      </c>
      <c r="D601" s="71" t="s">
        <v>574</v>
      </c>
      <c r="E601" s="71" t="s">
        <v>184</v>
      </c>
      <c r="F601" s="72">
        <v>121677100</v>
      </c>
      <c r="G601" s="72">
        <v>70922563.329999998</v>
      </c>
      <c r="H601" s="73">
        <v>0.58287519451071734</v>
      </c>
    </row>
    <row r="602" spans="1:8" x14ac:dyDescent="0.2">
      <c r="A602" s="82">
        <v>595</v>
      </c>
      <c r="B602" s="88" t="s">
        <v>190</v>
      </c>
      <c r="C602" s="89"/>
      <c r="D602" s="89"/>
      <c r="E602" s="90"/>
      <c r="F602" s="74">
        <v>1103382088.3800001</v>
      </c>
      <c r="G602" s="74">
        <v>502826975.12</v>
      </c>
      <c r="H602" s="75">
        <v>0.45571428104135453</v>
      </c>
    </row>
  </sheetData>
  <autoFilter ref="A6:H602"/>
  <mergeCells count="10">
    <mergeCell ref="B602:E602"/>
    <mergeCell ref="F1:H1"/>
    <mergeCell ref="A3:H3"/>
    <mergeCell ref="A5:A6"/>
    <mergeCell ref="B5:B6"/>
    <mergeCell ref="C5:C6"/>
    <mergeCell ref="D5:D6"/>
    <mergeCell ref="E5:E6"/>
    <mergeCell ref="F5:F6"/>
    <mergeCell ref="G5:H5"/>
  </mergeCells>
  <pageMargins left="0.9055118110236221" right="0.9055118110236221" top="0.74803149606299213" bottom="0.74803149606299213"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pageSetUpPr fitToPage="1"/>
  </sheetPr>
  <dimension ref="A1:H30"/>
  <sheetViews>
    <sheetView workbookViewId="0">
      <selection activeCell="G3" sqref="G3"/>
    </sheetView>
  </sheetViews>
  <sheetFormatPr defaultColWidth="9.140625" defaultRowHeight="12.75" x14ac:dyDescent="0.2"/>
  <cols>
    <col min="1" max="1" width="6.140625" style="23" customWidth="1"/>
    <col min="2" max="2" width="42.28515625" style="24" customWidth="1"/>
    <col min="3" max="3" width="24.7109375" style="24" customWidth="1"/>
    <col min="4" max="5" width="16.5703125" style="24" customWidth="1"/>
    <col min="6" max="6" width="20" style="24" customWidth="1"/>
    <col min="7" max="7" width="11.85546875" style="24" customWidth="1"/>
    <col min="8" max="8" width="9.7109375" style="24" customWidth="1"/>
    <col min="9" max="9" width="11.140625" style="24" customWidth="1"/>
    <col min="10" max="16384" width="9.140625" style="24"/>
  </cols>
  <sheetData>
    <row r="1" spans="1:8" customFormat="1" ht="63.75" customHeight="1" x14ac:dyDescent="0.2">
      <c r="A1" s="23"/>
      <c r="B1" s="25"/>
      <c r="C1" s="24"/>
      <c r="D1" s="85" t="s">
        <v>823</v>
      </c>
      <c r="E1" s="85"/>
      <c r="F1" s="24"/>
      <c r="G1" s="24"/>
      <c r="H1" s="24"/>
    </row>
    <row r="2" spans="1:8" ht="13.5" customHeight="1" x14ac:dyDescent="0.2"/>
    <row r="3" spans="1:8" ht="47.25" customHeight="1" x14ac:dyDescent="0.2">
      <c r="A3" s="95" t="s">
        <v>793</v>
      </c>
      <c r="B3" s="96"/>
      <c r="C3" s="96"/>
      <c r="D3" s="96"/>
      <c r="E3" s="96"/>
    </row>
    <row r="4" spans="1:8" x14ac:dyDescent="0.2">
      <c r="A4" s="27"/>
      <c r="B4" s="28"/>
      <c r="C4" s="27"/>
      <c r="D4" s="27"/>
    </row>
    <row r="5" spans="1:8" ht="11.25" customHeight="1" x14ac:dyDescent="0.2">
      <c r="A5" s="99" t="s">
        <v>84</v>
      </c>
      <c r="B5" s="99" t="s">
        <v>97</v>
      </c>
      <c r="C5" s="99" t="s">
        <v>98</v>
      </c>
      <c r="D5" s="99" t="s">
        <v>657</v>
      </c>
      <c r="E5" s="92" t="s">
        <v>658</v>
      </c>
    </row>
    <row r="6" spans="1:8" ht="11.25" customHeight="1" x14ac:dyDescent="0.2">
      <c r="A6" s="99"/>
      <c r="B6" s="99"/>
      <c r="C6" s="99"/>
      <c r="D6" s="99"/>
      <c r="E6" s="97"/>
    </row>
    <row r="7" spans="1:8" ht="68.25" customHeight="1" x14ac:dyDescent="0.2">
      <c r="A7" s="99"/>
      <c r="B7" s="99"/>
      <c r="C7" s="99"/>
      <c r="D7" s="99"/>
      <c r="E7" s="98"/>
    </row>
    <row r="8" spans="1:8" x14ac:dyDescent="0.2">
      <c r="A8" s="1">
        <v>1</v>
      </c>
      <c r="B8" s="1">
        <v>2</v>
      </c>
      <c r="C8" s="1">
        <v>3</v>
      </c>
      <c r="D8" s="1">
        <v>4</v>
      </c>
      <c r="E8" s="1">
        <v>5</v>
      </c>
    </row>
    <row r="9" spans="1:8" ht="25.5" x14ac:dyDescent="0.2">
      <c r="A9" s="30">
        <v>1</v>
      </c>
      <c r="B9" s="3" t="s">
        <v>93</v>
      </c>
      <c r="C9" s="1"/>
      <c r="D9" s="41">
        <f>D11</f>
        <v>78775877.180000067</v>
      </c>
      <c r="E9" s="42">
        <f>E11</f>
        <v>62101458.290000021</v>
      </c>
      <c r="F9" s="31"/>
      <c r="G9" s="31"/>
    </row>
    <row r="10" spans="1:8" x14ac:dyDescent="0.2">
      <c r="A10" s="1">
        <f>1+A9</f>
        <v>2</v>
      </c>
      <c r="B10" s="4" t="s">
        <v>91</v>
      </c>
      <c r="C10" s="1"/>
      <c r="D10" s="43"/>
      <c r="E10" s="43"/>
    </row>
    <row r="11" spans="1:8" ht="25.5" x14ac:dyDescent="0.2">
      <c r="A11" s="1">
        <f>1+A10</f>
        <v>3</v>
      </c>
      <c r="B11" s="4" t="s">
        <v>92</v>
      </c>
      <c r="C11" s="1"/>
      <c r="D11" s="44">
        <f>D12</f>
        <v>78775877.180000067</v>
      </c>
      <c r="E11" s="44">
        <f>E12</f>
        <v>62101458.290000021</v>
      </c>
    </row>
    <row r="12" spans="1:8" x14ac:dyDescent="0.2">
      <c r="A12" s="1">
        <f>1+A11</f>
        <v>4</v>
      </c>
      <c r="B12" s="4" t="s">
        <v>95</v>
      </c>
      <c r="C12" s="2" t="s">
        <v>94</v>
      </c>
      <c r="D12" s="44">
        <f>D16+D15</f>
        <v>78775877.180000067</v>
      </c>
      <c r="E12" s="44">
        <f>E16+E15-E17</f>
        <v>62101458.290000021</v>
      </c>
    </row>
    <row r="13" spans="1:8" ht="54" customHeight="1" x14ac:dyDescent="0.2">
      <c r="A13" s="1"/>
      <c r="B13" s="4" t="s">
        <v>108</v>
      </c>
      <c r="C13" s="2" t="s">
        <v>107</v>
      </c>
      <c r="D13" s="44">
        <v>0</v>
      </c>
      <c r="E13" s="44">
        <v>0</v>
      </c>
    </row>
    <row r="14" spans="1:8" ht="65.25" customHeight="1" x14ac:dyDescent="0.2">
      <c r="A14" s="1"/>
      <c r="B14" s="4" t="s">
        <v>109</v>
      </c>
      <c r="C14" s="2" t="s">
        <v>106</v>
      </c>
      <c r="D14" s="44">
        <v>0</v>
      </c>
      <c r="E14" s="44">
        <v>0</v>
      </c>
    </row>
    <row r="15" spans="1:8" ht="27.75" customHeight="1" x14ac:dyDescent="0.2">
      <c r="A15" s="1">
        <f>1+A12</f>
        <v>5</v>
      </c>
      <c r="B15" s="4" t="s">
        <v>99</v>
      </c>
      <c r="C15" s="2" t="s">
        <v>100</v>
      </c>
      <c r="D15" s="53">
        <v>-1024606211.2</v>
      </c>
      <c r="E15" s="53">
        <v>-447869550.63</v>
      </c>
      <c r="F15" s="31"/>
      <c r="G15" s="31"/>
    </row>
    <row r="16" spans="1:8" ht="29.25" customHeight="1" x14ac:dyDescent="0.2">
      <c r="A16" s="1">
        <f>1+A15</f>
        <v>6</v>
      </c>
      <c r="B16" s="4" t="s">
        <v>101</v>
      </c>
      <c r="C16" s="2" t="s">
        <v>102</v>
      </c>
      <c r="D16" s="53">
        <v>1103382088.3800001</v>
      </c>
      <c r="E16" s="53">
        <v>509971008.92000002</v>
      </c>
      <c r="F16" s="31"/>
      <c r="G16" s="31"/>
    </row>
    <row r="17" spans="1:7" ht="105" customHeight="1" x14ac:dyDescent="0.2">
      <c r="A17" s="1">
        <f>1+A16</f>
        <v>7</v>
      </c>
      <c r="B17" s="4" t="s">
        <v>90</v>
      </c>
      <c r="C17" s="2" t="s">
        <v>18</v>
      </c>
      <c r="D17" s="45">
        <v>0</v>
      </c>
      <c r="E17" s="45">
        <v>0</v>
      </c>
      <c r="G17" s="31"/>
    </row>
    <row r="18" spans="1:7" ht="54" customHeight="1" x14ac:dyDescent="0.2">
      <c r="A18" s="1">
        <f>1+A17</f>
        <v>8</v>
      </c>
      <c r="B18" s="4" t="s">
        <v>103</v>
      </c>
      <c r="C18" s="2" t="s">
        <v>104</v>
      </c>
      <c r="D18" s="45">
        <v>0</v>
      </c>
      <c r="E18" s="45">
        <v>0</v>
      </c>
      <c r="F18" s="31"/>
    </row>
    <row r="19" spans="1:7" x14ac:dyDescent="0.2">
      <c r="A19" s="27"/>
      <c r="B19" s="28"/>
      <c r="C19" s="27"/>
      <c r="D19" s="27"/>
      <c r="F19" s="31"/>
    </row>
    <row r="20" spans="1:7" x14ac:dyDescent="0.2">
      <c r="A20" s="27"/>
      <c r="B20" s="28"/>
      <c r="C20" s="27"/>
      <c r="D20" s="32"/>
    </row>
    <row r="21" spans="1:7" x14ac:dyDescent="0.2">
      <c r="A21" s="27"/>
      <c r="B21" s="28"/>
      <c r="C21" s="27"/>
      <c r="D21" s="27"/>
    </row>
    <row r="22" spans="1:7" x14ac:dyDescent="0.2">
      <c r="A22" s="27"/>
      <c r="B22" s="28"/>
      <c r="C22" s="27"/>
      <c r="D22" s="27"/>
    </row>
    <row r="23" spans="1:7" x14ac:dyDescent="0.2">
      <c r="A23" s="27"/>
      <c r="B23" s="28"/>
      <c r="C23" s="27"/>
      <c r="D23" s="27"/>
    </row>
    <row r="24" spans="1:7" x14ac:dyDescent="0.2">
      <c r="A24" s="27"/>
      <c r="B24" s="28"/>
      <c r="C24" s="27"/>
      <c r="D24" s="27"/>
    </row>
    <row r="25" spans="1:7" x14ac:dyDescent="0.2">
      <c r="A25" s="27"/>
      <c r="B25" s="28"/>
      <c r="C25" s="27"/>
      <c r="D25" s="27"/>
    </row>
    <row r="26" spans="1:7" x14ac:dyDescent="0.2">
      <c r="A26" s="27"/>
      <c r="B26" s="28"/>
      <c r="C26" s="27"/>
      <c r="D26" s="27"/>
    </row>
    <row r="27" spans="1:7" x14ac:dyDescent="0.2">
      <c r="A27" s="27"/>
      <c r="B27" s="28"/>
      <c r="C27" s="27"/>
      <c r="D27" s="27"/>
    </row>
    <row r="28" spans="1:7" x14ac:dyDescent="0.2">
      <c r="A28" s="27"/>
      <c r="B28" s="28"/>
      <c r="C28" s="27"/>
      <c r="D28" s="27"/>
    </row>
    <row r="29" spans="1:7" x14ac:dyDescent="0.2">
      <c r="A29" s="27"/>
      <c r="B29" s="28"/>
      <c r="C29" s="27"/>
      <c r="D29" s="27"/>
    </row>
    <row r="30" spans="1:7" x14ac:dyDescent="0.2">
      <c r="A30" s="27"/>
      <c r="B30" s="28"/>
      <c r="C30" s="27"/>
      <c r="D30" s="27"/>
    </row>
  </sheetData>
  <mergeCells count="7">
    <mergeCell ref="D1:E1"/>
    <mergeCell ref="A3:E3"/>
    <mergeCell ref="E5:E7"/>
    <mergeCell ref="A5:A7"/>
    <mergeCell ref="B5:B7"/>
    <mergeCell ref="C5:C7"/>
    <mergeCell ref="D5:D7"/>
  </mergeCells>
  <phoneticPr fontId="0" type="noConversion"/>
  <pageMargins left="0.9055118110236221" right="0.9055118110236221" top="0.74803149606299213" bottom="0.74803149606299213" header="0.31496062992125984" footer="0.31496062992125984"/>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tabSelected="1" zoomScale="90" zoomScaleNormal="90" workbookViewId="0">
      <selection activeCell="B1" sqref="B1:C1"/>
    </sheetView>
  </sheetViews>
  <sheetFormatPr defaultColWidth="9.140625" defaultRowHeight="12.75" x14ac:dyDescent="0.2"/>
  <cols>
    <col min="1" max="1" width="43.28515625" style="28" customWidth="1"/>
    <col min="2" max="2" width="21.42578125" style="28" customWidth="1"/>
    <col min="3" max="3" width="24.28515625" style="28" customWidth="1"/>
    <col min="4" max="16384" width="9.140625" style="28"/>
  </cols>
  <sheetData>
    <row r="1" spans="1:8" customFormat="1" ht="63.75" customHeight="1" x14ac:dyDescent="0.2">
      <c r="A1" s="23"/>
      <c r="B1" s="85" t="s">
        <v>824</v>
      </c>
      <c r="C1" s="85"/>
      <c r="D1" s="28"/>
      <c r="E1" s="52"/>
      <c r="F1" s="24"/>
      <c r="G1" s="24"/>
      <c r="H1" s="24"/>
    </row>
    <row r="3" spans="1:8" ht="142.5" customHeight="1" x14ac:dyDescent="0.2">
      <c r="A3" s="100" t="s">
        <v>794</v>
      </c>
      <c r="B3" s="101"/>
      <c r="C3" s="101"/>
    </row>
    <row r="4" spans="1:8" ht="157.5" x14ac:dyDescent="0.2">
      <c r="A4" s="38" t="s">
        <v>212</v>
      </c>
      <c r="B4" s="38" t="s">
        <v>819</v>
      </c>
      <c r="C4" s="38" t="s">
        <v>820</v>
      </c>
    </row>
    <row r="5" spans="1:8" ht="15.75" x14ac:dyDescent="0.2">
      <c r="A5" s="38">
        <v>1</v>
      </c>
      <c r="B5" s="38">
        <v>2</v>
      </c>
      <c r="C5" s="38">
        <v>3</v>
      </c>
    </row>
    <row r="6" spans="1:8" ht="79.5" customHeight="1" x14ac:dyDescent="0.2">
      <c r="A6" s="39" t="s">
        <v>213</v>
      </c>
      <c r="B6" s="38">
        <v>48</v>
      </c>
      <c r="C6" s="40">
        <v>11521.9</v>
      </c>
    </row>
    <row r="7" spans="1:8" ht="96.75" customHeight="1" x14ac:dyDescent="0.2">
      <c r="A7" s="39" t="s">
        <v>214</v>
      </c>
      <c r="B7" s="38">
        <v>1296.5</v>
      </c>
      <c r="C7" s="40">
        <v>227495.9</v>
      </c>
    </row>
  </sheetData>
  <mergeCells count="2">
    <mergeCell ref="A3:C3"/>
    <mergeCell ref="B1:C1"/>
  </mergeCells>
  <pageMargins left="0.9055118110236221" right="0.9055118110236221" top="0.74803149606299213" bottom="0.74803149606299213" header="0.31496062992125984" footer="0.31496062992125984"/>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D2" sqref="D2"/>
    </sheetView>
  </sheetViews>
  <sheetFormatPr defaultColWidth="9.140625" defaultRowHeight="15.75" x14ac:dyDescent="0.25"/>
  <cols>
    <col min="1" max="1" width="32.28515625" style="54" customWidth="1"/>
    <col min="2" max="2" width="8.42578125" style="56" customWidth="1"/>
    <col min="3" max="3" width="28.140625" style="54" customWidth="1"/>
    <col min="4" max="4" width="29.28515625" style="54" customWidth="1"/>
    <col min="5" max="16384" width="9.140625" style="54"/>
  </cols>
  <sheetData>
    <row r="2" spans="1:4" ht="126" customHeight="1" x14ac:dyDescent="0.25">
      <c r="A2" s="38" t="s">
        <v>212</v>
      </c>
      <c r="B2" s="38"/>
      <c r="C2" s="38" t="s">
        <v>819</v>
      </c>
      <c r="D2" s="38" t="s">
        <v>820</v>
      </c>
    </row>
    <row r="3" spans="1:4" x14ac:dyDescent="0.25">
      <c r="A3" s="61">
        <v>1</v>
      </c>
      <c r="B3" s="61">
        <v>2</v>
      </c>
      <c r="C3" s="61">
        <v>3</v>
      </c>
      <c r="D3" s="62">
        <v>4</v>
      </c>
    </row>
    <row r="4" spans="1:4" ht="15.75" customHeight="1" x14ac:dyDescent="0.25">
      <c r="A4" s="102" t="s">
        <v>213</v>
      </c>
      <c r="B4" s="38">
        <v>901</v>
      </c>
      <c r="C4" s="64">
        <v>44</v>
      </c>
      <c r="D4" s="65">
        <v>10297.6</v>
      </c>
    </row>
    <row r="5" spans="1:4" x14ac:dyDescent="0.25">
      <c r="A5" s="103"/>
      <c r="B5" s="38">
        <v>912</v>
      </c>
      <c r="C5" s="64">
        <v>1</v>
      </c>
      <c r="D5" s="65">
        <v>334.5</v>
      </c>
    </row>
    <row r="6" spans="1:4" x14ac:dyDescent="0.25">
      <c r="A6" s="103"/>
      <c r="B6" s="38">
        <v>913</v>
      </c>
      <c r="C6" s="64">
        <v>3</v>
      </c>
      <c r="D6" s="65">
        <v>889.8</v>
      </c>
    </row>
    <row r="7" spans="1:4" x14ac:dyDescent="0.25">
      <c r="A7" s="104"/>
      <c r="B7" s="57"/>
      <c r="C7" s="59">
        <f>SUM(C4:C6)</f>
        <v>48</v>
      </c>
      <c r="D7" s="59">
        <f>SUM(D4:D6)</f>
        <v>11521.9</v>
      </c>
    </row>
    <row r="8" spans="1:4" ht="15.75" customHeight="1" x14ac:dyDescent="0.25">
      <c r="A8" s="105" t="s">
        <v>214</v>
      </c>
      <c r="B8" s="38">
        <v>901</v>
      </c>
      <c r="C8" s="64">
        <v>40.5</v>
      </c>
      <c r="D8" s="65">
        <v>5760.4</v>
      </c>
    </row>
    <row r="9" spans="1:4" x14ac:dyDescent="0.25">
      <c r="A9" s="105"/>
      <c r="B9" s="55">
        <v>906</v>
      </c>
      <c r="C9" s="63">
        <v>1127</v>
      </c>
      <c r="D9" s="63">
        <v>205893.74</v>
      </c>
    </row>
    <row r="10" spans="1:4" x14ac:dyDescent="0.25">
      <c r="A10" s="105"/>
      <c r="B10" s="55">
        <v>908</v>
      </c>
      <c r="C10" s="63">
        <v>129</v>
      </c>
      <c r="D10" s="63">
        <v>15841.76</v>
      </c>
    </row>
    <row r="11" spans="1:4" x14ac:dyDescent="0.25">
      <c r="A11" s="105"/>
      <c r="B11" s="55">
        <v>912</v>
      </c>
      <c r="C11" s="55"/>
      <c r="D11" s="55"/>
    </row>
    <row r="12" spans="1:4" x14ac:dyDescent="0.25">
      <c r="A12" s="105"/>
      <c r="B12" s="55">
        <v>913</v>
      </c>
      <c r="C12" s="55"/>
      <c r="D12" s="55"/>
    </row>
    <row r="13" spans="1:4" x14ac:dyDescent="0.25">
      <c r="A13" s="105"/>
      <c r="B13" s="58"/>
      <c r="C13" s="60">
        <f>SUM(C8:C12)</f>
        <v>1296.5</v>
      </c>
      <c r="D13" s="60">
        <f>SUM(D8:D12)</f>
        <v>227495.9</v>
      </c>
    </row>
  </sheetData>
  <mergeCells count="2">
    <mergeCell ref="A4:A7"/>
    <mergeCell ref="A8:A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Приложение 1</vt:lpstr>
      <vt:lpstr>Приложение 2</vt:lpstr>
      <vt:lpstr>Приложение 3</vt:lpstr>
      <vt:lpstr>Приложение 4</vt:lpstr>
      <vt:lpstr>Лист1</vt:lpstr>
      <vt:lpstr>'Приложение 1'!Заголовки_для_печати</vt:lpstr>
      <vt:lpstr>'Приложение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Олеся Могутина</cp:lastModifiedBy>
  <cp:lastPrinted>2017-07-27T10:56:08Z</cp:lastPrinted>
  <dcterms:created xsi:type="dcterms:W3CDTF">1996-10-08T23:32:33Z</dcterms:created>
  <dcterms:modified xsi:type="dcterms:W3CDTF">2017-07-27T10:56:50Z</dcterms:modified>
</cp:coreProperties>
</file>